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SOMOS Movilidad 2020 - 2026\AÑO 2026\Página Web 2026\Rendición ITA 2026\Documentación reporte ITA 2026\"/>
    </mc:Choice>
  </mc:AlternateContent>
  <xr:revisionPtr revIDLastSave="0" documentId="8_{C67BB909-98F7-4804-A7CD-1CB38CDBED9B}" xr6:coauthVersionLast="47" xr6:coauthVersionMax="47" xr10:uidLastSave="{00000000-0000-0000-0000-000000000000}"/>
  <bookViews>
    <workbookView xWindow="-108" yWindow="-108" windowWidth="23256" windowHeight="12456" xr2:uid="{3B19E473-A386-4AC3-8CCB-0403BED9A4F5}"/>
  </bookViews>
  <sheets>
    <sheet name="CONTRATOS " sheetId="1" r:id="rId1"/>
    <sheet name="Hoja2" sheetId="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0" hidden="1">'CONTRATOS '!$B$1:$U$25</definedName>
    <definedName name="_Hlk110588059" localSheetId="0">'CONTRATOS '!#REF!</definedName>
    <definedName name="_Hlk157604074" localSheetId="0">'CONTRATOS '!#REF!</definedName>
    <definedName name="_Hlk164676348" localSheetId="0">'CONTRATOS '!#REF!</definedName>
    <definedName name="_Hlk165362232" localSheetId="0">'CONTRATOS '!#REF!</definedName>
    <definedName name="_Hlk166591891" localSheetId="0">'CONTRATOS '!#REF!</definedName>
    <definedName name="_Hlk167444313" localSheetId="0">'CONTRATOS '!#REF!</definedName>
    <definedName name="_Hlk169092276" localSheetId="0">'CONTRATOS '!#REF!</definedName>
    <definedName name="_Hlk169611673" localSheetId="0">'CONTRATOS '!#REF!</definedName>
    <definedName name="_Hlk186466860" localSheetId="0">'CONTRATOS '!#REF!</definedName>
    <definedName name="_Hlk209515456" localSheetId="0">'CONTRATOS '!$J$303</definedName>
    <definedName name="_Hlk43209384" localSheetId="0">'CONTRATOS '!$E$25</definedName>
    <definedName name="_Hlk49441457" localSheetId="0">'CONTRATOS '!#REF!</definedName>
    <definedName name="_Hlk530141711" localSheetId="0">'CONTRATOS '!#REF!</definedName>
    <definedName name="_Hlk530649976" localSheetId="0">'CONTRATOS '!$I$208</definedName>
    <definedName name="_Hlk60845539" localSheetId="0">'CONTRATOS '!#REF!</definedName>
    <definedName name="_Hlk75956131" localSheetId="0">'CONTRATOS '!#REF!</definedName>
    <definedName name="_Hlk94278051" localSheetId="0">'CONTRATOS '!#REF!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12" i="1" l="1"/>
  <c r="Q111" i="1"/>
  <c r="Q19" i="1"/>
  <c r="K407" i="1"/>
  <c r="K408" i="1"/>
  <c r="K405" i="1"/>
  <c r="K406" i="1"/>
  <c r="K404" i="1"/>
  <c r="P335" i="1"/>
  <c r="Q335" i="1"/>
  <c r="P391" i="1"/>
  <c r="Q391" i="1"/>
  <c r="Q390" i="1"/>
  <c r="P390" i="1"/>
  <c r="P389" i="1"/>
  <c r="Q389" i="1"/>
  <c r="P386" i="1"/>
  <c r="Q386" i="1"/>
  <c r="P387" i="1"/>
  <c r="Q387" i="1"/>
  <c r="P388" i="1"/>
  <c r="Q388" i="1"/>
  <c r="P382" i="1"/>
  <c r="Q382" i="1"/>
  <c r="P383" i="1"/>
  <c r="Q383" i="1"/>
  <c r="P384" i="1"/>
  <c r="Q384" i="1"/>
  <c r="P385" i="1"/>
  <c r="Q385" i="1"/>
  <c r="P380" i="1"/>
  <c r="Q380" i="1"/>
  <c r="P381" i="1"/>
  <c r="Q381" i="1"/>
  <c r="P376" i="1"/>
  <c r="Q376" i="1"/>
  <c r="P377" i="1"/>
  <c r="Q377" i="1"/>
  <c r="P378" i="1"/>
  <c r="Q378" i="1"/>
  <c r="P379" i="1"/>
  <c r="Q379" i="1"/>
  <c r="P372" i="1"/>
  <c r="Q372" i="1"/>
  <c r="P373" i="1"/>
  <c r="Q373" i="1"/>
  <c r="P374" i="1"/>
  <c r="Q374" i="1"/>
  <c r="P375" i="1"/>
  <c r="Q375" i="1"/>
  <c r="P366" i="1"/>
  <c r="Q366" i="1"/>
  <c r="P367" i="1"/>
  <c r="Q367" i="1"/>
  <c r="P368" i="1"/>
  <c r="Q368" i="1"/>
  <c r="P369" i="1"/>
  <c r="Q369" i="1"/>
  <c r="P370" i="1"/>
  <c r="Q370" i="1"/>
  <c r="P371" i="1"/>
  <c r="Q371" i="1"/>
  <c r="P357" i="1"/>
  <c r="Q357" i="1"/>
  <c r="P358" i="1"/>
  <c r="Q358" i="1"/>
  <c r="P359" i="1"/>
  <c r="Q359" i="1"/>
  <c r="P360" i="1"/>
  <c r="Q360" i="1"/>
  <c r="P361" i="1"/>
  <c r="Q361" i="1"/>
  <c r="P362" i="1"/>
  <c r="Q362" i="1"/>
  <c r="P363" i="1"/>
  <c r="Q363" i="1"/>
  <c r="P364" i="1"/>
  <c r="Q364" i="1"/>
  <c r="P365" i="1"/>
  <c r="Q365" i="1"/>
  <c r="P353" i="1"/>
  <c r="Q353" i="1"/>
  <c r="P354" i="1"/>
  <c r="Q354" i="1"/>
  <c r="P355" i="1"/>
  <c r="Q355" i="1"/>
  <c r="P356" i="1"/>
  <c r="Q356" i="1"/>
  <c r="P350" i="1"/>
  <c r="Q350" i="1"/>
  <c r="P351" i="1"/>
  <c r="Q351" i="1"/>
  <c r="P352" i="1"/>
  <c r="Q352" i="1"/>
  <c r="P346" i="1"/>
  <c r="Q346" i="1"/>
  <c r="P347" i="1"/>
  <c r="Q347" i="1"/>
  <c r="P348" i="1"/>
  <c r="Q348" i="1"/>
  <c r="P349" i="1"/>
  <c r="Q349" i="1"/>
  <c r="P342" i="1"/>
  <c r="Q342" i="1"/>
  <c r="P343" i="1"/>
  <c r="Q343" i="1"/>
  <c r="P344" i="1"/>
  <c r="Q344" i="1"/>
  <c r="P345" i="1"/>
  <c r="Q345" i="1"/>
  <c r="P337" i="1"/>
  <c r="Q337" i="1"/>
  <c r="P338" i="1"/>
  <c r="Q338" i="1"/>
  <c r="P339" i="1"/>
  <c r="Q339" i="1"/>
  <c r="P340" i="1"/>
  <c r="Q340" i="1"/>
  <c r="P341" i="1"/>
  <c r="Q341" i="1"/>
  <c r="K391" i="1"/>
  <c r="K390" i="1"/>
  <c r="K388" i="1"/>
  <c r="K384" i="1"/>
  <c r="K385" i="1"/>
  <c r="K386" i="1"/>
  <c r="K387" i="1"/>
  <c r="K380" i="1"/>
  <c r="K381" i="1"/>
  <c r="K382" i="1"/>
  <c r="K383" i="1"/>
  <c r="K377" i="1"/>
  <c r="K379" i="1"/>
  <c r="K375" i="1"/>
  <c r="K376" i="1"/>
  <c r="K370" i="1"/>
  <c r="K371" i="1"/>
  <c r="K372" i="1"/>
  <c r="K373" i="1"/>
  <c r="K374"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Q336" i="1"/>
  <c r="P336" i="1"/>
  <c r="K335" i="1"/>
  <c r="K389" i="1"/>
  <c r="Q334" i="1"/>
  <c r="P334" i="1"/>
  <c r="K334" i="1"/>
  <c r="Q333" i="1"/>
  <c r="P333" i="1"/>
  <c r="K333" i="1"/>
  <c r="Q332" i="1"/>
  <c r="P332" i="1"/>
  <c r="K332" i="1"/>
  <c r="Q331" i="1"/>
  <c r="P331" i="1"/>
  <c r="K331" i="1"/>
  <c r="Q330" i="1"/>
  <c r="P330" i="1"/>
  <c r="K330" i="1"/>
  <c r="Q329" i="1"/>
  <c r="P329" i="1"/>
  <c r="K329" i="1"/>
  <c r="Q328" i="1"/>
  <c r="P328" i="1"/>
  <c r="K328" i="1"/>
  <c r="Q327" i="1"/>
  <c r="P327" i="1"/>
  <c r="K327" i="1"/>
  <c r="Q326" i="1"/>
  <c r="P326" i="1"/>
  <c r="K326" i="1"/>
  <c r="Q325" i="1"/>
  <c r="P325" i="1"/>
  <c r="K325" i="1"/>
  <c r="Q324" i="1"/>
  <c r="P324" i="1"/>
  <c r="K324" i="1"/>
  <c r="Q323" i="1"/>
  <c r="P323" i="1"/>
  <c r="K323" i="1"/>
  <c r="Q322" i="1"/>
  <c r="P322" i="1"/>
  <c r="K322" i="1"/>
  <c r="Q321" i="1"/>
  <c r="P321" i="1"/>
  <c r="Q320" i="1"/>
  <c r="P320" i="1"/>
  <c r="K320" i="1"/>
  <c r="Q319" i="1"/>
  <c r="P319" i="1"/>
  <c r="K319" i="1"/>
  <c r="Q318" i="1"/>
  <c r="P318" i="1"/>
  <c r="K318" i="1"/>
  <c r="Q317" i="1"/>
  <c r="P317" i="1"/>
  <c r="K317" i="1"/>
  <c r="Q316" i="1"/>
  <c r="P316" i="1"/>
  <c r="K316" i="1"/>
  <c r="Q315" i="1"/>
  <c r="P315" i="1"/>
  <c r="K315" i="1"/>
  <c r="Q314" i="1"/>
  <c r="P314" i="1"/>
  <c r="K314" i="1"/>
  <c r="Q313" i="1"/>
  <c r="P313" i="1"/>
  <c r="K313" i="1"/>
  <c r="Q312" i="1"/>
  <c r="P312" i="1"/>
  <c r="K312" i="1"/>
  <c r="Q311" i="1"/>
  <c r="P311" i="1"/>
  <c r="K311" i="1"/>
  <c r="Q310" i="1"/>
  <c r="P310" i="1"/>
  <c r="K310" i="1"/>
  <c r="Q309" i="1"/>
  <c r="P309" i="1"/>
  <c r="K309" i="1"/>
  <c r="Q308" i="1"/>
  <c r="P308" i="1"/>
  <c r="K308" i="1"/>
  <c r="Q307" i="1"/>
  <c r="P307" i="1"/>
  <c r="K307" i="1"/>
  <c r="Q306" i="1"/>
  <c r="P306" i="1"/>
  <c r="K306" i="1"/>
  <c r="Q305" i="1"/>
  <c r="P305" i="1"/>
  <c r="K305" i="1"/>
  <c r="Q304" i="1"/>
  <c r="P304" i="1"/>
  <c r="Q303" i="1"/>
  <c r="P303" i="1"/>
  <c r="K303" i="1"/>
  <c r="Q302" i="1"/>
  <c r="P302" i="1"/>
  <c r="K302" i="1"/>
  <c r="Q301" i="1"/>
  <c r="P301" i="1"/>
  <c r="K301" i="1"/>
  <c r="Q300" i="1"/>
  <c r="P300" i="1"/>
  <c r="K300" i="1"/>
  <c r="Q299" i="1"/>
  <c r="P299" i="1"/>
  <c r="K299" i="1"/>
  <c r="Q298" i="1"/>
  <c r="P298" i="1"/>
  <c r="K298" i="1"/>
  <c r="K262" i="1"/>
  <c r="K292" i="1"/>
  <c r="K293" i="1"/>
  <c r="K294" i="1"/>
  <c r="K295" i="1"/>
  <c r="K296" i="1"/>
  <c r="K297" i="1"/>
  <c r="K287" i="1"/>
  <c r="K288" i="1"/>
  <c r="K289" i="1"/>
  <c r="K290" i="1"/>
  <c r="K291" i="1"/>
  <c r="K283" i="1"/>
  <c r="K284" i="1"/>
  <c r="K285" i="1"/>
  <c r="K286" i="1"/>
  <c r="K278" i="1"/>
  <c r="K279" i="1"/>
  <c r="K280" i="1"/>
  <c r="K281" i="1"/>
  <c r="K282" i="1"/>
  <c r="K273" i="1"/>
  <c r="K274" i="1"/>
  <c r="K275" i="1"/>
  <c r="K276" i="1"/>
  <c r="K277" i="1"/>
  <c r="K238" i="1"/>
  <c r="K239" i="1"/>
  <c r="K240" i="1"/>
  <c r="K241" i="1"/>
  <c r="K242" i="1"/>
  <c r="K243" i="1"/>
  <c r="K244" i="1"/>
  <c r="K245" i="1"/>
  <c r="K246" i="1"/>
  <c r="K247" i="1"/>
  <c r="K248" i="1"/>
  <c r="K249" i="1"/>
  <c r="K250" i="1"/>
  <c r="K251" i="1"/>
  <c r="K252" i="1"/>
  <c r="K253" i="1"/>
  <c r="K254" i="1"/>
  <c r="K255" i="1"/>
  <c r="K256" i="1"/>
  <c r="K257" i="1"/>
  <c r="K258" i="1"/>
  <c r="K259" i="1"/>
  <c r="K260" i="1"/>
  <c r="K261" i="1"/>
  <c r="K263" i="1"/>
  <c r="K264" i="1"/>
  <c r="K265" i="1"/>
  <c r="K266" i="1"/>
  <c r="K267" i="1"/>
  <c r="K268" i="1"/>
  <c r="K269" i="1"/>
  <c r="K270" i="1"/>
  <c r="K271" i="1"/>
  <c r="K272" i="1"/>
  <c r="K235" i="1"/>
  <c r="K236" i="1"/>
  <c r="K237" i="1"/>
  <c r="K231" i="1"/>
  <c r="K232" i="1"/>
  <c r="K233" i="1"/>
  <c r="K234" i="1"/>
  <c r="K227" i="1"/>
  <c r="K228" i="1"/>
  <c r="K229" i="1"/>
  <c r="K230" i="1"/>
  <c r="K226" i="1"/>
  <c r="P291" i="1"/>
  <c r="P292" i="1"/>
  <c r="P293" i="1"/>
  <c r="P294" i="1"/>
  <c r="P295" i="1"/>
  <c r="P296" i="1"/>
  <c r="P297" i="1"/>
  <c r="P284" i="1"/>
  <c r="P285" i="1"/>
  <c r="P286" i="1"/>
  <c r="P287" i="1"/>
  <c r="P288" i="1"/>
  <c r="P289" i="1"/>
  <c r="P290" i="1"/>
  <c r="P281" i="1"/>
  <c r="P282" i="1"/>
  <c r="P283" i="1"/>
  <c r="P276" i="1"/>
  <c r="P277" i="1"/>
  <c r="P278" i="1"/>
  <c r="P279" i="1"/>
  <c r="P280" i="1"/>
  <c r="P270" i="1"/>
  <c r="P271" i="1"/>
  <c r="P272" i="1"/>
  <c r="P273" i="1"/>
  <c r="P274" i="1"/>
  <c r="P275" i="1"/>
  <c r="P265" i="1"/>
  <c r="P266" i="1"/>
  <c r="P267" i="1"/>
  <c r="P268" i="1"/>
  <c r="P269" i="1"/>
  <c r="P259" i="1"/>
  <c r="P260" i="1"/>
  <c r="P261" i="1"/>
  <c r="P262" i="1"/>
  <c r="P263" i="1"/>
  <c r="P264" i="1"/>
  <c r="P253" i="1"/>
  <c r="P254" i="1"/>
  <c r="P255" i="1"/>
  <c r="P256" i="1"/>
  <c r="P257" i="1"/>
  <c r="P258" i="1"/>
  <c r="P249" i="1"/>
  <c r="P250" i="1"/>
  <c r="P251" i="1"/>
  <c r="P252" i="1"/>
  <c r="P246" i="1"/>
  <c r="P247" i="1"/>
  <c r="P248" i="1"/>
  <c r="P243" i="1"/>
  <c r="P244" i="1"/>
  <c r="P245" i="1"/>
  <c r="P226" i="1"/>
  <c r="P227" i="1"/>
  <c r="P228" i="1"/>
  <c r="P229" i="1"/>
  <c r="P230" i="1"/>
  <c r="P231" i="1"/>
  <c r="P232" i="1"/>
  <c r="P233" i="1"/>
  <c r="P234" i="1"/>
  <c r="P235" i="1"/>
  <c r="P236" i="1"/>
  <c r="P237" i="1"/>
  <c r="P238" i="1"/>
  <c r="P239" i="1"/>
  <c r="P240" i="1"/>
  <c r="P241" i="1"/>
  <c r="P242" i="1"/>
  <c r="P225" i="1"/>
  <c r="Q293" i="1"/>
  <c r="Q294" i="1"/>
  <c r="Q295" i="1"/>
  <c r="Q296" i="1"/>
  <c r="Q297" i="1"/>
  <c r="Q288" i="1"/>
  <c r="Q289" i="1"/>
  <c r="Q290" i="1"/>
  <c r="Q291" i="1"/>
  <c r="Q292" i="1"/>
  <c r="Q283" i="1"/>
  <c r="Q284" i="1"/>
  <c r="Q285" i="1"/>
  <c r="Q286" i="1"/>
  <c r="Q287" i="1"/>
  <c r="Q279" i="1"/>
  <c r="Q280" i="1"/>
  <c r="Q281" i="1"/>
  <c r="Q282" i="1"/>
  <c r="Q275" i="1"/>
  <c r="Q276" i="1"/>
  <c r="Q277" i="1"/>
  <c r="Q278" i="1"/>
  <c r="Q271" i="1"/>
  <c r="Q272" i="1"/>
  <c r="Q273" i="1"/>
  <c r="Q274" i="1"/>
  <c r="Q266" i="1"/>
  <c r="Q267" i="1"/>
  <c r="Q268" i="1"/>
  <c r="Q269" i="1"/>
  <c r="Q270" i="1"/>
  <c r="Q262" i="1"/>
  <c r="Q263" i="1"/>
  <c r="Q264" i="1"/>
  <c r="Q265" i="1"/>
  <c r="Q258" i="1"/>
  <c r="Q259" i="1"/>
  <c r="Q260" i="1"/>
  <c r="Q261" i="1"/>
  <c r="Q254" i="1"/>
  <c r="Q255" i="1"/>
  <c r="Q256" i="1"/>
  <c r="Q257" i="1"/>
  <c r="Q249" i="1"/>
  <c r="Q250" i="1"/>
  <c r="Q251" i="1"/>
  <c r="Q252" i="1"/>
  <c r="Q253" i="1"/>
  <c r="Q245" i="1"/>
  <c r="Q246" i="1"/>
  <c r="Q247" i="1"/>
  <c r="Q248" i="1"/>
  <c r="Q240" i="1"/>
  <c r="Q241" i="1"/>
  <c r="Q242" i="1"/>
  <c r="Q243" i="1"/>
  <c r="Q244" i="1"/>
  <c r="Q237" i="1"/>
  <c r="Q238" i="1"/>
  <c r="Q239" i="1"/>
  <c r="Q235" i="1"/>
  <c r="Q236" i="1"/>
  <c r="Q226" i="1"/>
  <c r="Q227" i="1"/>
  <c r="Q228" i="1"/>
  <c r="Q229" i="1"/>
  <c r="Q230" i="1"/>
  <c r="Q231" i="1"/>
  <c r="Q232" i="1"/>
  <c r="Q233" i="1"/>
  <c r="Q234" i="1"/>
  <c r="Q225" i="1"/>
  <c r="P224" i="1"/>
  <c r="P223" i="1"/>
  <c r="Q206" i="1"/>
  <c r="P206" i="1"/>
  <c r="H206" i="1"/>
  <c r="F206" i="1"/>
  <c r="E206" i="1"/>
  <c r="Q205" i="1"/>
  <c r="P205" i="1"/>
  <c r="J205" i="1"/>
  <c r="K205" i="1"/>
  <c r="L205" i="1"/>
  <c r="H205" i="1"/>
  <c r="F205" i="1"/>
  <c r="E205" i="1"/>
  <c r="P204" i="1"/>
  <c r="J204" i="1"/>
  <c r="K204" i="1"/>
  <c r="L204" i="1"/>
  <c r="Q204" i="1"/>
  <c r="H204" i="1"/>
  <c r="F204" i="1"/>
  <c r="E204" i="1"/>
  <c r="J203" i="1"/>
  <c r="K203" i="1"/>
  <c r="L203" i="1"/>
  <c r="P203" i="1"/>
  <c r="Q203" i="1"/>
  <c r="H203" i="1"/>
  <c r="F203" i="1"/>
  <c r="E203" i="1"/>
  <c r="P202" i="1"/>
  <c r="J202" i="1"/>
  <c r="K202" i="1"/>
  <c r="L202" i="1"/>
  <c r="Q202" i="1"/>
  <c r="H202" i="1"/>
  <c r="F202" i="1"/>
  <c r="E202" i="1"/>
  <c r="J201" i="1"/>
  <c r="K201" i="1"/>
  <c r="L201" i="1"/>
  <c r="P201" i="1"/>
  <c r="Q201" i="1"/>
  <c r="H201" i="1"/>
  <c r="F201" i="1"/>
  <c r="E201" i="1"/>
  <c r="Q200" i="1"/>
  <c r="P200" i="1"/>
  <c r="J200" i="1"/>
  <c r="K200" i="1"/>
  <c r="L200" i="1"/>
  <c r="H200" i="1"/>
  <c r="F200" i="1"/>
  <c r="E200" i="1"/>
  <c r="P199" i="1"/>
  <c r="J199" i="1"/>
  <c r="K199" i="1"/>
  <c r="L199" i="1"/>
  <c r="F199" i="1"/>
  <c r="E199" i="1"/>
  <c r="P198" i="1"/>
  <c r="J198" i="1"/>
  <c r="K198" i="1"/>
  <c r="L198" i="1"/>
  <c r="Q198" i="1"/>
  <c r="H198" i="1"/>
  <c r="F198" i="1"/>
  <c r="E198" i="1"/>
  <c r="P197" i="1"/>
  <c r="K197" i="1"/>
  <c r="L197" i="1"/>
  <c r="J197" i="1"/>
  <c r="Q197" i="1"/>
  <c r="H197" i="1"/>
  <c r="F197" i="1"/>
  <c r="E197" i="1"/>
  <c r="Q196" i="1"/>
  <c r="H196" i="1"/>
  <c r="J195" i="1"/>
  <c r="K195" i="1"/>
  <c r="L195" i="1"/>
  <c r="P195" i="1" s="1"/>
  <c r="Q195" i="1"/>
  <c r="H195" i="1"/>
  <c r="F195" i="1"/>
  <c r="E195" i="1"/>
  <c r="Q194" i="1"/>
  <c r="H194" i="1"/>
  <c r="J194" i="1"/>
  <c r="K194" i="1"/>
  <c r="L194" i="1"/>
  <c r="P194" i="1" s="1"/>
  <c r="F194" i="1"/>
  <c r="E194" i="1"/>
  <c r="K193" i="1"/>
  <c r="L193" i="1"/>
  <c r="P193" i="1" s="1"/>
  <c r="J193" i="1"/>
  <c r="H193" i="1"/>
  <c r="F192" i="1"/>
  <c r="F193" i="1"/>
  <c r="E193" i="1"/>
  <c r="Q192" i="1"/>
  <c r="J192" i="1"/>
  <c r="K192" i="1"/>
  <c r="L192" i="1"/>
  <c r="P192" i="1" s="1"/>
  <c r="H192" i="1"/>
  <c r="E192" i="1"/>
  <c r="J191" i="1"/>
  <c r="K191" i="1"/>
  <c r="L191" i="1"/>
  <c r="P191" i="1" s="1"/>
  <c r="Q191" i="1"/>
  <c r="H191" i="1"/>
  <c r="F191" i="1"/>
  <c r="E191" i="1"/>
  <c r="J190" i="1"/>
  <c r="K190" i="1"/>
  <c r="L190" i="1"/>
  <c r="P190" i="1" s="1"/>
  <c r="Q190" i="1"/>
  <c r="H190" i="1"/>
  <c r="F190" i="1"/>
  <c r="E190" i="1"/>
  <c r="Q189" i="1"/>
  <c r="H189" i="1" s="1"/>
  <c r="L189" i="1"/>
  <c r="P189" i="1" s="1"/>
  <c r="K189" i="1"/>
  <c r="J189" i="1"/>
  <c r="P104" i="1"/>
  <c r="Q104" i="1"/>
  <c r="P105" i="1"/>
  <c r="Q105" i="1"/>
  <c r="P106" i="1"/>
  <c r="Q106" i="1"/>
  <c r="P107" i="1"/>
  <c r="Q107" i="1"/>
  <c r="P108" i="1"/>
  <c r="Q108" i="1"/>
  <c r="P109" i="1"/>
  <c r="Q109" i="1"/>
  <c r="P110" i="1"/>
  <c r="Q110" i="1"/>
  <c r="P111" i="1"/>
  <c r="P112" i="1"/>
  <c r="P113" i="1"/>
  <c r="P114" i="1"/>
  <c r="Q114" i="1"/>
  <c r="P115" i="1"/>
  <c r="Q115" i="1"/>
  <c r="P116" i="1"/>
  <c r="Q116" i="1"/>
  <c r="P117" i="1"/>
  <c r="Q117" i="1"/>
  <c r="P118" i="1"/>
  <c r="Q118" i="1"/>
  <c r="P119" i="1"/>
  <c r="Q119" i="1"/>
  <c r="P120" i="1"/>
  <c r="Q120" i="1"/>
  <c r="P121" i="1"/>
  <c r="Q121" i="1"/>
  <c r="P122" i="1"/>
  <c r="Q122" i="1"/>
  <c r="P123" i="1"/>
  <c r="Q123" i="1"/>
  <c r="P124" i="1"/>
  <c r="Q124" i="1"/>
  <c r="P125" i="1"/>
  <c r="Q125" i="1"/>
  <c r="P126" i="1"/>
  <c r="Q126" i="1"/>
  <c r="P127" i="1"/>
  <c r="Q127" i="1"/>
  <c r="P128" i="1"/>
  <c r="Q128" i="1"/>
  <c r="P129" i="1"/>
  <c r="Q129" i="1"/>
  <c r="P130" i="1"/>
  <c r="Q130" i="1"/>
  <c r="P131" i="1"/>
  <c r="Q131" i="1"/>
  <c r="P132" i="1"/>
  <c r="Q132" i="1"/>
  <c r="P133" i="1"/>
  <c r="Q133" i="1"/>
  <c r="P134" i="1"/>
  <c r="Q134" i="1"/>
  <c r="P135" i="1"/>
  <c r="Q135" i="1"/>
  <c r="P136" i="1"/>
  <c r="Q136" i="1"/>
  <c r="P137" i="1"/>
  <c r="Q137" i="1"/>
  <c r="P138" i="1"/>
  <c r="Q138" i="1"/>
  <c r="P139" i="1"/>
  <c r="Q139" i="1"/>
  <c r="P140" i="1"/>
  <c r="Q140" i="1"/>
  <c r="P141" i="1"/>
  <c r="Q141" i="1"/>
  <c r="P142" i="1"/>
  <c r="Q142" i="1"/>
  <c r="P143" i="1"/>
  <c r="Q143" i="1"/>
  <c r="P144" i="1"/>
  <c r="Q144" i="1"/>
  <c r="P145" i="1"/>
  <c r="Q145" i="1"/>
  <c r="P146" i="1"/>
  <c r="Q146" i="1"/>
  <c r="P147" i="1"/>
  <c r="Q147" i="1"/>
  <c r="P148" i="1"/>
  <c r="Q148" i="1"/>
  <c r="P149" i="1"/>
  <c r="Q149" i="1"/>
  <c r="P150" i="1"/>
  <c r="Q150" i="1"/>
  <c r="P151" i="1"/>
  <c r="Q151" i="1"/>
  <c r="P152" i="1"/>
  <c r="Q152" i="1"/>
  <c r="P153" i="1"/>
  <c r="Q153" i="1"/>
  <c r="P154" i="1"/>
  <c r="Q154" i="1"/>
  <c r="P155" i="1"/>
  <c r="Q155" i="1"/>
  <c r="P156" i="1"/>
  <c r="Q156" i="1"/>
  <c r="P157" i="1"/>
  <c r="Q157" i="1"/>
  <c r="P158" i="1"/>
  <c r="Q158" i="1"/>
  <c r="P159" i="1"/>
  <c r="Q159" i="1"/>
  <c r="P160" i="1"/>
  <c r="Q160" i="1"/>
  <c r="P161" i="1"/>
  <c r="Q161" i="1"/>
  <c r="P162" i="1"/>
  <c r="Q162" i="1"/>
  <c r="P163" i="1"/>
  <c r="Q163" i="1"/>
  <c r="P164" i="1"/>
  <c r="Q164" i="1"/>
  <c r="P165" i="1"/>
  <c r="Q165" i="1"/>
  <c r="P166" i="1"/>
  <c r="Q166" i="1"/>
  <c r="P168" i="1"/>
  <c r="Q168" i="1"/>
  <c r="P169" i="1"/>
  <c r="Q169" i="1"/>
  <c r="P170" i="1"/>
  <c r="Q170" i="1"/>
  <c r="P171" i="1"/>
  <c r="Q171" i="1"/>
  <c r="P172" i="1"/>
  <c r="Q172" i="1"/>
  <c r="P173" i="1"/>
  <c r="Q173" i="1"/>
  <c r="P174" i="1"/>
  <c r="Q174" i="1"/>
  <c r="P175" i="1"/>
  <c r="Q175" i="1"/>
  <c r="P176" i="1"/>
  <c r="Q176" i="1"/>
  <c r="P177" i="1"/>
  <c r="Q177" i="1"/>
  <c r="P103" i="1"/>
  <c r="Q103" i="1"/>
  <c r="F182" i="1"/>
  <c r="F185" i="1" s="1"/>
  <c r="G185" i="1"/>
  <c r="P102" i="1"/>
  <c r="P101" i="1"/>
  <c r="P100" i="1"/>
  <c r="P99" i="1"/>
  <c r="P98" i="1"/>
  <c r="P97" i="1"/>
  <c r="P222" i="1"/>
  <c r="P221" i="1"/>
  <c r="P394" i="1"/>
  <c r="P393" i="1"/>
  <c r="Q218" i="1"/>
  <c r="Q212" i="1"/>
  <c r="Q211" i="1"/>
  <c r="P220" i="1"/>
  <c r="P219" i="1"/>
  <c r="P218" i="1"/>
  <c r="P217" i="1"/>
  <c r="P216" i="1"/>
  <c r="P215" i="1"/>
  <c r="P214" i="1"/>
  <c r="P213" i="1"/>
  <c r="P212" i="1"/>
  <c r="P211" i="1"/>
  <c r="P210" i="1"/>
  <c r="P209" i="1"/>
  <c r="P208" i="1"/>
  <c r="L96" i="1"/>
  <c r="P96" i="1" s="1"/>
  <c r="K96" i="1"/>
  <c r="P188" i="1"/>
  <c r="P187" i="1"/>
  <c r="P186" i="1"/>
  <c r="P185" i="1"/>
  <c r="P184" i="1"/>
  <c r="P183" i="1"/>
  <c r="P182" i="1"/>
  <c r="Q21" i="1"/>
  <c r="P21" i="1"/>
  <c r="Q22" i="1"/>
  <c r="P22" i="1"/>
  <c r="P95" i="1"/>
  <c r="P94" i="1"/>
  <c r="P93" i="1"/>
  <c r="P92" i="1"/>
  <c r="P91" i="1"/>
  <c r="P90" i="1"/>
  <c r="P89" i="1"/>
  <c r="P88" i="1"/>
  <c r="P87" i="1"/>
  <c r="P86" i="1"/>
  <c r="P85" i="1"/>
  <c r="P84" i="1"/>
  <c r="P83" i="1"/>
  <c r="P82" i="1"/>
  <c r="P81" i="1"/>
  <c r="P80" i="1"/>
  <c r="P79" i="1"/>
  <c r="P78" i="1"/>
  <c r="P77" i="1"/>
  <c r="P8" i="1"/>
  <c r="P76" i="1"/>
  <c r="P75" i="1"/>
  <c r="P74" i="1"/>
  <c r="P73" i="1"/>
  <c r="P72" i="1"/>
  <c r="P71" i="1"/>
  <c r="P70" i="1"/>
  <c r="P69" i="1"/>
  <c r="P68" i="1"/>
  <c r="P67" i="1"/>
  <c r="P66" i="1"/>
  <c r="P65" i="1"/>
  <c r="Q64" i="1"/>
  <c r="P64" i="1"/>
  <c r="Q63" i="1"/>
  <c r="P63" i="1"/>
  <c r="Q62" i="1"/>
  <c r="P62" i="1"/>
  <c r="Q61" i="1"/>
  <c r="P61" i="1"/>
  <c r="Q60" i="1"/>
  <c r="P60" i="1"/>
  <c r="Q59" i="1"/>
  <c r="P59" i="1"/>
  <c r="Q58" i="1"/>
  <c r="P58" i="1"/>
  <c r="Q57" i="1"/>
  <c r="P57" i="1"/>
  <c r="Q56" i="1"/>
  <c r="P56" i="1"/>
  <c r="Q55" i="1"/>
  <c r="P55" i="1"/>
  <c r="Q54" i="1"/>
  <c r="P54" i="1"/>
  <c r="Q53" i="1"/>
  <c r="P53" i="1"/>
  <c r="Q52" i="1"/>
  <c r="P52" i="1"/>
  <c r="Q51" i="1"/>
  <c r="P51" i="1"/>
  <c r="Q50" i="1"/>
  <c r="P50" i="1"/>
  <c r="Q49" i="1"/>
  <c r="P49" i="1"/>
  <c r="Q48" i="1"/>
  <c r="P48" i="1"/>
  <c r="Q47" i="1"/>
  <c r="P47" i="1"/>
  <c r="Q46" i="1"/>
  <c r="P46" i="1"/>
  <c r="Q45" i="1"/>
  <c r="P45" i="1"/>
  <c r="Q44" i="1"/>
  <c r="P44" i="1"/>
  <c r="Q43" i="1"/>
  <c r="P43" i="1"/>
  <c r="Q42" i="1"/>
  <c r="P42" i="1"/>
  <c r="Q41" i="1"/>
  <c r="P41" i="1"/>
  <c r="Q40" i="1"/>
  <c r="P40" i="1"/>
  <c r="Q39" i="1"/>
  <c r="P39" i="1"/>
  <c r="Q38" i="1"/>
  <c r="P38" i="1"/>
  <c r="Q37" i="1"/>
  <c r="P37" i="1"/>
  <c r="Q36" i="1"/>
  <c r="P36" i="1"/>
  <c r="Q35" i="1"/>
  <c r="P35" i="1"/>
  <c r="Q34" i="1"/>
  <c r="P34" i="1"/>
  <c r="Q33" i="1"/>
  <c r="P33" i="1"/>
  <c r="Q32" i="1"/>
  <c r="P32" i="1"/>
  <c r="Q31" i="1"/>
  <c r="P31" i="1"/>
  <c r="Q30" i="1"/>
  <c r="P30" i="1"/>
  <c r="Q29" i="1"/>
  <c r="P29" i="1"/>
  <c r="Q28" i="1"/>
  <c r="P28" i="1"/>
  <c r="Q25" i="1"/>
  <c r="P25" i="1"/>
  <c r="Q5" i="1"/>
  <c r="Q6" i="1"/>
  <c r="Q7" i="1"/>
  <c r="Q4" i="1"/>
  <c r="P7" i="1"/>
  <c r="P5" i="1"/>
  <c r="P6" i="1"/>
  <c r="P4" i="1"/>
</calcChain>
</file>

<file path=xl/sharedStrings.xml><?xml version="1.0" encoding="utf-8"?>
<sst xmlns="http://schemas.openxmlformats.org/spreadsheetml/2006/main" count="3046" uniqueCount="1231">
  <si>
    <t xml:space="preserve">VIGENCIA </t>
  </si>
  <si>
    <t xml:space="preserve">NO DEL CONTRATO </t>
  </si>
  <si>
    <t>OBJETO DEL CONTRATO</t>
  </si>
  <si>
    <t>NOMBRE DEL CONTRATISTA.</t>
  </si>
  <si>
    <t xml:space="preserve">PLAZO </t>
  </si>
  <si>
    <t>FECHA DE INICIO DE EJECUCIÓN</t>
  </si>
  <si>
    <t>FECHA DE TERMINACIÓN DEL CONTRATO</t>
  </si>
  <si>
    <t>PRÓRROGAS</t>
  </si>
  <si>
    <t>FECHA DE LIQUIDACIÓN</t>
  </si>
  <si>
    <t>ESTADO</t>
  </si>
  <si>
    <t>VIGENCIAS FUTURAS</t>
  </si>
  <si>
    <t>VALOR DEL CONTRATO</t>
  </si>
  <si>
    <t>TIPO DE CONTRATO / MODALIDAD DE SELECCIÓN</t>
  </si>
  <si>
    <t xml:space="preserve">COPYORIENTE S.A.S. </t>
  </si>
  <si>
    <t xml:space="preserve">NIT/CEDULA </t>
  </si>
  <si>
    <t>CONSTRUTRANVIA S.A.S.</t>
  </si>
  <si>
    <t>FECHA DE TERMINACION FINAL</t>
  </si>
  <si>
    <t xml:space="preserve">ARTE EXPRESS LITOGRAFIA S.A.S. </t>
  </si>
  <si>
    <t>CA 002</t>
  </si>
  <si>
    <t>CA 001</t>
  </si>
  <si>
    <t>CA 003</t>
  </si>
  <si>
    <t>CA 004</t>
  </si>
  <si>
    <t xml:space="preserve">ARRENDAMIENTO DE VEHÍCULO TIPO GRÚA, PARA EL TRASLADO DE LOS AUTOMOTORES QUE INFRINJAN LAS NORMAS DE TRÁNSITO Y TRANSPORTE EN EL MUNICIPIO. </t>
  </si>
  <si>
    <t>CONTRATACION DIRECTA  CONTRATO DE ARRENDAMIENTO</t>
  </si>
  <si>
    <t xml:space="preserve">YURI NATALI FRANCO CIRO </t>
  </si>
  <si>
    <t xml:space="preserve">MARIA CLARA GUTIERREZ GAVIRIA </t>
  </si>
  <si>
    <t>RENTING DE EQUIPOS TECNOLÓGICOS DE IMPRESIÓN, ESCANER, LECTORES DE BARRAS Y DEMÁS PERIFÉRICOS O EQUIPOS SISTEMÁTICOS PARA LOS DIFERENTES PROGRAMAS A CARGO DE LA EMPRESA SOMOS RIONEGRO S.A.S.</t>
  </si>
  <si>
    <t>901.404.739-7</t>
  </si>
  <si>
    <t xml:space="preserve">VIAL SERVI S.A.S. </t>
  </si>
  <si>
    <t>900.699.402-2</t>
  </si>
  <si>
    <t>DOCE (12) MESES SIN SUPERAR EL 31 DE DIIDMBRE DE 2025</t>
  </si>
  <si>
    <t>ONCE MESES Y MEDIO  (11,)MESES SIN SUPERAR EL 31 DE DICIEMBRE DE 2025</t>
  </si>
  <si>
    <t>CINCO MESES Y MEDIO (5,5) SIN SUPERAR EL 30 DE JUNIO DE 2025</t>
  </si>
  <si>
    <t xml:space="preserve">SERVICIOS DE VIGILANCIA FÍSICA HUMANA 24/7 PARA LAS INSTALACIONES DE LA EMPRESA SOMOS RIONEGRO S.A.S., Y LAS SEDES DE LOS DIFERENTES PROGRAMAS A CARGO DE LA MISMA. </t>
  </si>
  <si>
    <t xml:space="preserve">SEGURIDAD THOR LIMITADA </t>
  </si>
  <si>
    <t>900.497.761-4</t>
  </si>
  <si>
    <t>SERVICIOS DE SOPORTE TÉCNICO Y ACTUALIZACIÓN A NUEVAS VERSIONES DE LOS MÓDULOS DEL SISTEMA SAIMYR, ACTUALMENTE INSTALADO EN LA EMPRESA SOMOS RIONEGRO S.A.S.</t>
  </si>
  <si>
    <t>SAIMYR S.A.S.</t>
  </si>
  <si>
    <t>811.029.572-1</t>
  </si>
  <si>
    <t>REDISEÑO, DESARROLLO Y AJUSTES DEL PORTAL WEB DE DE LA EMPRESA SOMOS RIONEGRO S.A.S.</t>
  </si>
  <si>
    <t>900.838.333-1</t>
  </si>
  <si>
    <t>901258735-1</t>
  </si>
  <si>
    <t>901.458.030-6</t>
  </si>
  <si>
    <t>ABARROTES EL DIAMANTE S.A.S.</t>
  </si>
  <si>
    <t>901070248-7</t>
  </si>
  <si>
    <t xml:space="preserve">SUMINISTRO DE COMBUSTIBLE (ACPM Y GASOLINA), PARA LOS VEHÍCULOS QUE PRESTAN SERVICIOS, EN CUMPLIMIENTO A LOS PROGRAMAS DE LA EMPRESA SOMOS RIONEGRO S.A.S.  </t>
  </si>
  <si>
    <t>901.300.741-5</t>
  </si>
  <si>
    <t>ACTIVO</t>
  </si>
  <si>
    <t>SUPERVISOR</t>
  </si>
  <si>
    <t xml:space="preserve">SUBGERENTE TECNICO </t>
  </si>
  <si>
    <t>SECRETARIO GENERAL</t>
  </si>
  <si>
    <t>SUBGERENTE ADMINISTRATIVO Y FINANCIERO</t>
  </si>
  <si>
    <t xml:space="preserve">FECHA DE FIRMA DE CONTRATO </t>
  </si>
  <si>
    <t>ADICION 1</t>
  </si>
  <si>
    <t>ADICION 2</t>
  </si>
  <si>
    <t>VALOR TOTAL DEL CONTRATO</t>
  </si>
  <si>
    <t>N/A</t>
  </si>
  <si>
    <t>SUMINISTRO E INSTALACIÓN DE ARCHIVO RODANTE PARA LA EMPRESA SOMOS RIONEGRO S.A.S.</t>
  </si>
  <si>
    <t xml:space="preserve">DUCON S.A.S. </t>
  </si>
  <si>
    <t>ILC-005-2024</t>
  </si>
  <si>
    <t>INVITACION LISTA CORTA</t>
  </si>
  <si>
    <t>CONSULTORÍA: ESTUDIOS DE MOVILIDAD TENDIENTES A LA MODERNIZACIÓN DEL SISTEMA URBANO DE TRANSPORTE PÚBLICO, INDIVIDUAL E INTERURBANO DEL MUNICIPIO DE RIONEGRO, ANTIOQUIA.</t>
  </si>
  <si>
    <t xml:space="preserve">CAL Y MAYOR COLOMBIA S.A.S. </t>
  </si>
  <si>
    <t xml:space="preserve">EL PLAZO DE EJECUCIÓN DEL CONTRATO SERÁ DE SIETE (7) MESES, CONTADOS A PARTIR DE LA SUSCRIPCION DEL ACTA DE INICIO. </t>
  </si>
  <si>
    <t>SUBGERENCIA TECNICA</t>
  </si>
  <si>
    <t>RENOVACIÓN DE LA SOLUCIÓN TECNOLÓGICA DE CLOUD, CONECTIVIDAD E INFRAESTRUCTURA EN MODALIDAD DE SERVICIOS PARA CUBRIR LAS NECESIDADES DE PROCESAMIENTO, ALMACENAMIENTO Y COMUNICACIONES ACTUALES DE LA CONCESIÓN TRÁNSITO DE RIONEGRO.</t>
  </si>
  <si>
    <t>UNE EPM TELECOMUNICACIONES SA</t>
  </si>
  <si>
    <t>900.092.385-9</t>
  </si>
  <si>
    <t xml:space="preserve">PRESTACIONES DE SERVICIOS </t>
  </si>
  <si>
    <t>CDPS-001-2025</t>
  </si>
  <si>
    <t>CONTRATO DE PRESTACION DE SERVICIOS</t>
  </si>
  <si>
    <t>PRESTACIÓN DE SERVICIOS PROFESIONALES Y DE APOYO A LA GESTIÓN COMO ABOGADA PARA LA ATENCIÓN Y ACOMPAÑAMIENTO CONTRACTUAL DE LA EMPRESA SOMOS RIONEGRO S.A.S.</t>
  </si>
  <si>
    <t>MARIA ALEJANDRA VASQUEZ MARIN</t>
  </si>
  <si>
    <t xml:space="preserve">EL PLAZO DE EJECUCIÓN DEL CONTRATO SERÁ DE SEIS (6) MESES, CONTADOS A PARTIR DE LA SUSCRIPCION DEL ACTA DE INICIO. </t>
  </si>
  <si>
    <t>CDPS-002-2025</t>
  </si>
  <si>
    <t>Prestación de servicios profesionales como abogada para el control legal de los diferentes asuntos laborales de la empresa SOMOS RIONEGRO S.A.S.</t>
  </si>
  <si>
    <t>CAROLINA MONTOYA DEL RIO</t>
  </si>
  <si>
    <t xml:space="preserve">EL PLAZO DE EJECUCIÓN DEL CONTRATO SERÁ DE UN (1) MESES, CONTADOS A PARTIR DE LA SUSCRIPCION DEL ACTA DE INICIO. </t>
  </si>
  <si>
    <t>CDPS-003-2025</t>
  </si>
  <si>
    <t>Prestación de servicios de apoyo a la gestión para el desarrollo de actividades como auxiliar del área de recursos humanos de la empresa SOMOS RIONEGRO S.A.S.</t>
  </si>
  <si>
    <t xml:space="preserve">CAROL CARDENAS OTALVARO </t>
  </si>
  <si>
    <t xml:space="preserve">EL PLAZO DE EJECUCIÓN DEL CONTRATO SERÁ DE DOCE (12) MESES, CONTADOS A PARTIR DE LA SUSCRIPCION DEL ACTA DE INICIO. </t>
  </si>
  <si>
    <t>CDPS-004-2025</t>
  </si>
  <si>
    <t>PRESTACIÓN DE SERVICIOS DE APOYO A LA GESTIÓN PARA EL CONTROL, SEGUIMIENTO Y VERIFICACIÓN DE LOS PROGRAMAS DE SEMAFORIZACIÓN, CIMO, PARADEROS INTELIGENTES Y DEMAS PROGRAMAS DE LA EMPRESA SOMOS RIONEGRO S.A.S.</t>
  </si>
  <si>
    <t>JUAN DIEGO ARROYAVE MONTOYA</t>
  </si>
  <si>
    <t>CDPS-005-2025</t>
  </si>
  <si>
    <t>PRESTACIÓN DE SERVICIOS DE APOYO A LA GESTIÓN COMO TÉCNICO EN SISTEMAS PARA EL DESARROLLO DE ACTIVIDADES DE PROGRAMACIÓN Y DESARROLLO DE SOFTWARE PARA LOS DIFERENTES PROGRAMAS DE LA EMPRESA SOMOS RIONEGRO S.A.S</t>
  </si>
  <si>
    <t xml:space="preserve">STEVEN ALEJANDRO MARIN VALLEJO </t>
  </si>
  <si>
    <t xml:space="preserve">EL PLAZO DE EJECUCIÓN DEL CONTRATO SERÁ DE ONCE (11) MESES Y SIETE (7) DIAS, CONTADOS A PARTIR DE LA SUSCRIPCION DEL ACTA DE INICIO. </t>
  </si>
  <si>
    <t>CDPS-006-2025</t>
  </si>
  <si>
    <t xml:space="preserve">PRESTACIÓN DE SERVICIOS PROFESIONALES PARA LA ASESORIA Y ACOMPAÑAMIENTO JURIDICO ESPECIALIZADO E INTEGRAL EN MATERIA CONTRACTUAL, CONSTITUCIONAL Y DISCIPLINARIA DE LA EMPRESA SOMOS RIONEGRO S.A.S  </t>
  </si>
  <si>
    <t>CESAR AUGUSTO GIRALDO CEBALLOS</t>
  </si>
  <si>
    <t xml:space="preserve">EL PLAZO DE EJECUCIÓN DEL CONTRATO SERÁ DE DOS (2) MESES Y QUINCE (15) DIAS, CONTADOS A PARTIR DE LA SUSCRIPCION DEL ACTA DE INICIO. </t>
  </si>
  <si>
    <t>CDPS-007-2025</t>
  </si>
  <si>
    <t>PRESTACIÓN DE SERVICIOS DE APOYO A LA GESTIÓN PARA EL DISEÑO DE ESTRATEGIAS ALREDEDOR DE LA CULTURA SITI, MOVILIDAD SOSTENIBLE Y SEGURIDAD VIAL</t>
  </si>
  <si>
    <t>ANDRES MOLINA HINCAPIE</t>
  </si>
  <si>
    <t>CDPS-008-2025</t>
  </si>
  <si>
    <t>PRESTACIÓN DE SERVICIOS DE APOYO A LA GESTIÓN COMO AUXILIAR ADMINISTRATIVA PARA LA ORGANIZACIÓN, ALMACENAMIENTO Y CUSTODIA DEL ARCHIVO DE LA ENTIDAD</t>
  </si>
  <si>
    <t>VALENTINA ARBELAEZ ALZATE</t>
  </si>
  <si>
    <t xml:space="preserve">EL PLAZO DE EJECUCIÓN DEL CONTRATO SERÁ DE OCE (11) MESES, CONTADOS A PARTIR DE LA SUSCRIPCION DEL ACTA DE INICIO. </t>
  </si>
  <si>
    <t>CDPS-009-2025</t>
  </si>
  <si>
    <t>PRESTACIÓN DE SERVICIOS DE APOYO A LA GESTIÓN COMO AUXILIAR ADMINISTRATIVO PARA EL APOYO A LA GERENCIA DE LA EMPRESA SOMOS RIONEGRO S.A.S</t>
  </si>
  <si>
    <t>YULISA FERNANDA MURILLO MURILLO</t>
  </si>
  <si>
    <t xml:space="preserve">EL PLAZO DE EJECUCIÓN DEL CONTRATO SERÁ DE ONCE (11) MESES, CONTADOS A PARTIR DE LA SUSCRIPCION DEL ACTA DE INICIO. </t>
  </si>
  <si>
    <t>CDPS-010-2025</t>
  </si>
  <si>
    <t>PRESTACION DE SERVICIOS DE APOYO A LA GESTION COMO TECNICA ADMINISTRATIVA, PARA EL CUMPLIMIENTO DE LAS OBLIGACIONES DERIVADAS DEL CONTRATO INTERADMINISTRATIVO No. 10.10.00-21.16-005-2025</t>
  </si>
  <si>
    <t>YULIANA MONTES QUINTERO</t>
  </si>
  <si>
    <t>CDPS-011-2025</t>
  </si>
  <si>
    <t>Prestación de servicios profesionales como abogada para el control legal de los diferentes asuntos laborales de la empresa SOMOS RIONEGRO S.A.S. </t>
  </si>
  <si>
    <t xml:space="preserve">EL PLAZO DE EJECUCIÓN DEL CONTRATO SERÁ DE CINCO (5) MESES, CONTADOS A PARTIR DE LA SUSCRIPCION DEL ACTA DE INICIO. </t>
  </si>
  <si>
    <t>CDPS-012-2025</t>
  </si>
  <si>
    <t>PRESTACION DE SERVICIOS PROFESIONALES COMO INGENIERO EXPERTO EN TRANSPORTE, PARA APOYAR LA GESTION Y DESARROLLO DE ACTIVIDADES RELACIONADAS CON MOVILIDAD URBANA, SISTEMAS DE TRANSPORTE PÚBLICO Y ESTRATEGIAS DE TRANSITO Y TRANSPORTE DEL MUNICIPIO DE RIONEGRO.</t>
  </si>
  <si>
    <t>CRISTHIAN DAVID BOCANEGRA VALENCIA</t>
  </si>
  <si>
    <t xml:space="preserve">EL PLAZO DE EJECUCIÓN DEL CONTRATO SERÁ DE DIEZ (10) MESES Y DIESIOCHO (18) DIAS, CONTADOS A PARTIR DE LA SUSCRIPCION DEL ACTA DE INICIO. </t>
  </si>
  <si>
    <t>CDPS-013-2025</t>
  </si>
  <si>
    <t>PRESTACION DE SERVICIOS PROFESIONALES COMO CONTADOR PÚBLICO ESPECIALISTA PARA EL CUMPLIMIENTO DE LAS OBLIGACIONES DERIVADAS DEL CONTRATO INTERADMINISTRATIVO No. 10.10.00-21.16-005-2025.</t>
  </si>
  <si>
    <t>MARIA CRISTINA YUSTRES GONZALEZ</t>
  </si>
  <si>
    <t xml:space="preserve">EL PLAZO DE EJECUCIÓN DEL CONTRATO SERÁ DE CINCO (5) MESES Y DIECISIETE DIAS (17) CONTADOS A PARTIR DE LA SUSCRIPCION DEL ACTA DE INICIO. </t>
  </si>
  <si>
    <t>CDPS-014-2025</t>
  </si>
  <si>
    <t>PRESTACION DE SERVICIOS PROFESIONALES PARA EL ACOMPAÑAMIENTO ESTRATEGICO Y APOYO TECNICO PARA EL CUMPLIMIENTO DE LAS OBLIGACIONES DERIVADAS DEL CONTRATO INTERADMINISTRATIVO No. 10.10.00-21.16-005-2025.</t>
  </si>
  <si>
    <t>KELLY MILENA CASTRO ZAPATA</t>
  </si>
  <si>
    <t xml:space="preserve">EL PLAZO DE EJECUCIÓN DEL CONTRATO SERÁ DE CINCO  (5) MESES Y DIECISIETE (17) DIAS, CONTADOS A PARTIR DE LA SUSCRIPCION DEL ACTA DE INICIO. </t>
  </si>
  <si>
    <t>CDPS-015-2025</t>
  </si>
  <si>
    <t>PRESTACION DE SERVICIOS PROFESIONALES COMO INGENIERO CIVIL ESPECIALISTA, PARA EL CUMPLIMIENTO DE LAS OBLIGACIONES DERIVADAS DEL CONTRATO INTERADMINISTRATIVO No. 10.10.00-21.16-005-2025.</t>
  </si>
  <si>
    <t>DAVID ANDRES NOHAVA POSADA</t>
  </si>
  <si>
    <t>CDPS-016-2025</t>
  </si>
  <si>
    <t xml:space="preserve">PRESTACIÓN DE SERVICIOS PROFESIONALES Y DE APOYO A LA GESTION, COMO TECNOLOGA EN CONSTRUCCIONES CIVILES, PARA EL APOYO Y CUMPLIMIENTO DE LAS OBLIGACIONES DERIVADAS DEL CONTRATO INTERADMINISTRATIVO No. 10.10.00-21.16-005-2025. </t>
  </si>
  <si>
    <t>CONTRATISTA DANIELA JARAMILLO CASTRO</t>
  </si>
  <si>
    <t>CDPS-017-2025</t>
  </si>
  <si>
    <t>OBJETO PRESTACION DE SERVICIOS DE APOYO COMO AUXILIAR ADMINISTRATIVA, PARA EL CUMPLIMIENTO DE LAS OBLIGACIONES DERIVADAS DEL CONTRATO INTERADMINISTRATIVO N. 10.10.00-21.16-005-2025.</t>
  </si>
  <si>
    <t xml:space="preserve">ISABEL CRISTINA LOPEZ GONZALEZ </t>
  </si>
  <si>
    <t>CDPS-018-2025</t>
  </si>
  <si>
    <t>PRESTACION DE SERVICIOS DE APOYO A LA GESTION, COMO AUXILIAR ADMINISTRATIVO PARA EL ACOMPAÑAMIENTO EN LA GESTION DOCUMENTAL, PARA EL CUMPLIMIENTO DE LAS OBLIGACIONES DERIVADAS DEL CONTRATO INTERADMINISTRATIVO NO. 10.10.00-21.16-005-2025</t>
  </si>
  <si>
    <t>ROBERTO JAIRO ARANGO RIVERA</t>
  </si>
  <si>
    <t>CDPS-019-2025</t>
  </si>
  <si>
    <t>OBJETO PRESTACION DE SERVICIOS PROFESIONALES COMO TRABAJADORA SOCIAL, PARA EL CUMPLIMIENTO DE LAS OBLIGACIONES DERIVADAS DEL CONTRATO INTERADMINISTRATIVO NO. 10.10.00-21.16-005-2025</t>
  </si>
  <si>
    <t>CATALINA OCAMPO DAVILA</t>
  </si>
  <si>
    <t>CDPS-020-2025</t>
  </si>
  <si>
    <t>OBJETO PRESTACION DE SERVICIOS PROFESIONALES COMO INGENIERO ELECTRICISTA, PARA EL CUMPLIMIENTO DE LAS OBLIGACIONES DERIVADAS DEL CONTRATO INTERADMINISTRATIVO NO. 10.10.00-21.16-005-2025</t>
  </si>
  <si>
    <t>SIMON ORLANDO RAMIREZ NOREÑA</t>
  </si>
  <si>
    <t>CDPS-021-2025</t>
  </si>
  <si>
    <t>PRESTACION DE SERVICIOS PROFESIONALES COMO INGENIERO CIVIL, PARA EL CUMPLIMIENTO DE LAS OBLIGACIONES DERIVADAS DEL CONTRATO INTERADMINISTRATIVO NO. 10.10.00-21.16-005-2025</t>
  </si>
  <si>
    <t>LEON MARIO OSPINA ESCUDERO</t>
  </si>
  <si>
    <t>CDPS-022-2025</t>
  </si>
  <si>
    <t>PRESTACION DE SERVICIOS PROFESIONALES COMO ABOGADO SUSTANCIADOR PARA LAS MESAS DE TRANSITO, PARA EL CUMPLIMIENTO DE LAS OBLIGACIONES DERIVADAS DEL CONTRATO INTERADMINISTRATIVO NO. 10.10.00-21.16-005-2025</t>
  </si>
  <si>
    <t>SULY MARY ARENAS GARCES</t>
  </si>
  <si>
    <t>CDPS-023-2025</t>
  </si>
  <si>
    <t>OBJETO PRESTACION DE SERVICIOS PROFESIONALES COMO INGENIERO URBANO, PARA EL CUMPLIMIENTO DE LAS OBLIGACIONES DERIVADAS DEL CONTRATO INTERADMINISTRATIVO NO. 10.10.00-21.16-005-2025</t>
  </si>
  <si>
    <t xml:space="preserve"> JOHAN ESTEBAN SEPULVEDA GARCIA </t>
  </si>
  <si>
    <t>CDPS-024-2025</t>
  </si>
  <si>
    <t>PRESTACION DE SERVICIOS PROFESIONALES COMO ADMINISTRADOR DE EMPRESAS, PARA EL CUMPLIMIENTO DE LAS OBLIGACIONES DERIVADAS DEL CONTRATO INTERADMINISTRATIVO NO. 10.10.00-21.16-005-2025</t>
  </si>
  <si>
    <t xml:space="preserve"> JULIAN CAMILO CASTAÑO GOMEZ</t>
  </si>
  <si>
    <t xml:space="preserve">EL PLAZO DE EJECUCIÓN DEL CONTRATO SERÁ DE CINCO  (5) MESES Y DOCE (12) DIAS, CONTADOS A PARTIR DE LA SUSCRIPCION DEL ACTA DE INICIO. </t>
  </si>
  <si>
    <t>CDPS-025-2025</t>
  </si>
  <si>
    <t>JAIME FERNANDO GARCIA CASTRO</t>
  </si>
  <si>
    <t>CDPS-026-2025</t>
  </si>
  <si>
    <t>PRESTACION DE SERVICIOS PROFESIONALES COMO INGENIERA CIVIL, PARA EL CUMPLIMIENTO DE LAS OBLIGACIONES DERIVADAS DEL CONTRATO INTERADMINISTRATIVO NO. 10.10.00-21.16-005-2025</t>
  </si>
  <si>
    <t>ADDA CECILIA URREGO ESTRADA</t>
  </si>
  <si>
    <t>CDPS-027-2025</t>
  </si>
  <si>
    <t>PRESTACION DE SERVICIOS PROFESIONALES COMO INGENIERO GEOLOGO, PARA EL CUMPLIMIENTO DE LAS OBLIGACIONES DERIVADAS DEL CONTRATO INTERADMINISTRATIVO NO. 10.10.00-21.16-005-2025</t>
  </si>
  <si>
    <t>JOSE DANIEL SOTO MUÑOZ</t>
  </si>
  <si>
    <t>CDPS-028-2025</t>
  </si>
  <si>
    <t>PRESTACION DE SERVICIOS DE APOYO A LA GESTION, COMO CRIMINALISTA PARA EL APOYO EN LOS DICTAMENES EN LAS MESAS DE TRANSITO, EN EL CUMPLIMIENTO DE LAS OBLIGACIONES DERIVADAS DEL CONTRATO INTERADMINISTRATIVO NO. 10.10.00-21.16-005-2025</t>
  </si>
  <si>
    <t>SANTIAGO GONZALEZ RIOS</t>
  </si>
  <si>
    <t>CDPS-029-2025</t>
  </si>
  <si>
    <t xml:space="preserve">OBJETO PRESTACION DE SERVICIOS PROFESIONALES COMO INGENIERO CIVIL, PARA EL CUMPLIMIENTO DE LAS OBLIGACIONES DERIVADAS DEL CONTRATO INTERADMINISTRATIVO NO. 10.10.00-21.16-005-2025 </t>
  </si>
  <si>
    <t>SEBASTIAN AGUDELO CARDONA</t>
  </si>
  <si>
    <t>CDPS-030-2025</t>
  </si>
  <si>
    <t>ALEJANDRA RAMIREZ CARDONA</t>
  </si>
  <si>
    <t>CDPS-031-2025</t>
  </si>
  <si>
    <t>PRESTACION DE SERVICIOS PROFESIONALES COMO ARQUITECTO, EN CUMPLIMIENTO DE LAS OBLIGACIONES DERIVADAS DEL CONTRATO INTERADMINISTRATIVO NO. 10.10.00-21.16-005-2025</t>
  </si>
  <si>
    <t>OLMER GONZALO GRIMALDO SUAREZ</t>
  </si>
  <si>
    <t>CDPS-032-2025</t>
  </si>
  <si>
    <t>OBJETO PRESTACION DE SERVICIOS PROFESIONALES COMO ABOGADO SUSTANCIADOR PARA LAS MESAS DE TRANSITO, PARA EL CUMPLIMIENTO DE LAS OBLIGACIONES DERIVADAS DEL CONTRATO INTERADMINISTRATIVO NO. 10.10.00-21.16-005-2025</t>
  </si>
  <si>
    <t>MANUELA RENDON HERRERA</t>
  </si>
  <si>
    <t>CDPS-033-2025</t>
  </si>
  <si>
    <t>PRESTACION DE SERVICIOS PROFESIONALES COMO ARQEUITECTO, PARA EL CUMPLIMIENTO DE LAS OBLIGACIONES DERIVADAS DEL CONTRATO INTERADMINISTRATIVO NO. 10.10.00-21.16-005-2025.</t>
  </si>
  <si>
    <t>ALEJANDRO DAVID OSSA</t>
  </si>
  <si>
    <t>CDPS-034-2025</t>
  </si>
  <si>
    <t>PRESTACIÓN DE SERVICIOS DE APOYO A LA GESTIÓN COMO AUXILIAR ADMINISTRATIVA, PARA EL CUMPLIMIENTO DE LAS OBLIGACIONES DERIVADAS DEL CONTRATO INTERADMINISTRATIVO NO. 10.10.00-21.16-005-2025.</t>
  </si>
  <si>
    <t>MONICA NATALIA CIFUENTES OVALLE</t>
  </si>
  <si>
    <t>CDPS-035-2025</t>
  </si>
  <si>
    <t>PRESTACION DE SERVICIOS PROFESIONALES COMO ABOGADO, PARA EL CUMPLIMIENTO DE LAS OBLIGACIONES DERIVADAS DEL CONTRATO INTERADMINISTRATIVO NO. 10.10.00-21.16-005-2025.</t>
  </si>
  <si>
    <t>PEDRO JOSE NOREÑA MIRA</t>
  </si>
  <si>
    <t xml:space="preserve">EL PLAZO DE EJECUCIÓN DEL CONTRATO SERÁ DE SEIS  (6) MESES, CONTADOS A PARTIR DE LA SUSCRIPCION DEL ACTA DE INICIO. </t>
  </si>
  <si>
    <t>CDPS-036-2025</t>
  </si>
  <si>
    <t>OBJETO PRESTACION DE SERVICIOS PROFESIONALES COMO INGENIERO CIVIL, PARA EL CUMPLIMIENTO DE LAS OBLIGACIONES DERIVADAS DEL CONTRATO INTERADMINISTRATIVO NO. 10.10.00-21.16-005-2025</t>
  </si>
  <si>
    <t>JORGE ANDRES BUITRAGO OROZCO</t>
  </si>
  <si>
    <t>CDPS-037-2025</t>
  </si>
  <si>
    <t>PRESTACIÓN DE SERVICIOS DE APOYO A LA GESTIÓN COMO AUXILIAR ADMINISTRATIVO, PARA EL CUMPLIMIENTO DE LAS OBLIGACIONES DERIVADAS DEL CONTRATO INTERADMINISTRATIVO NO. 10.10.00-21.16-005-2025.</t>
  </si>
  <si>
    <t>YEISON ALEXANDER OSORNO VALLEJO</t>
  </si>
  <si>
    <t>CDPS-038-2025</t>
  </si>
  <si>
    <t>PRESTACION DE SERVICIOS PROFESIONALES COMO INGENIERO CIVIL, EN CUMPLIMIENTO DE LAS OBLIGACIONES DERIVADAS DEL CONTRATO INTERADMINISTRATIVO NO. 10.10.00-21.16-005-2025</t>
  </si>
  <si>
    <t>JUAN ALEJANDRO ARISTIZABAL GUISAO</t>
  </si>
  <si>
    <t>CDPS-039-2025</t>
  </si>
  <si>
    <t xml:space="preserve">PRESTACION DE SERVICIOS PROFESIONALES COMO COMUNICADORA SOCIAL PARA EL CUMPLIMIENTO DE LAS OBLIGACIONES DERIVADAS DEL CONTRATO INTERADMINISTRATIVO No. 10.10.00-21.16-005-2025. </t>
  </si>
  <si>
    <t>GLORIA LUCIA TABARES GUTIEREZ</t>
  </si>
  <si>
    <t>CDPS-040-2025</t>
  </si>
  <si>
    <t>PRESTACIÓN DE SERVICIOS PROFESIONALES ESPECIALIZADOS PARA LA GERENCIA Y GESTION DE PROYECTOS VIALES Y DE MOVILIDAD EN CUMPLIMIENTO A LAS OBLIGACIONES DERIVADAS DEL CONTRATO INTERADMINISTRATIVO No. 10.10.00-21.16-005-2025.</t>
  </si>
  <si>
    <t xml:space="preserve">CAROLINA LUCIA MUÑOZ MARTINEZ </t>
  </si>
  <si>
    <t>CDPS-041-2025</t>
  </si>
  <si>
    <t>PRESTACION DE SERVICIOS PROFESIONALES COMO ABOGADO ASESOR, PARA LA ATENCIÓN DE LOS ASUNTOS RELACIONADOS CON TRANSPORTE EN CUMPLIMIENTO A LAS OBLIGACIONES DERIVADAS DEL CONTRATO INTERADMINISTRATIVO No. No. 10.10.00-21.16-005-2025.</t>
  </si>
  <si>
    <t xml:space="preserve">JUAN DAVID LOPERA DIEZ </t>
  </si>
  <si>
    <t>CDPS-042-2025</t>
  </si>
  <si>
    <t>PRESTACION DE SERVICIOS PROFESIONALES COMO ABOGADA, PARA EL SEGUIMIENTO DE PROCESOS CONTRACTUALES, EN CUMPLIMIENTO DE LAS OBLIGACIONES DERIVADAS DEL CONTRATO INTERADMINISTRATIVO NO. 10.10.00-21.16-005-2025</t>
  </si>
  <si>
    <t>VANESSA GALLEGO CARDENAS</t>
  </si>
  <si>
    <t xml:space="preserve">EL PLAZO DE EJECUCIÓN DEL CONTRATO SERÁ DE CINCO  (5) MESES Y NUEVE (9) DIAS, CONTADOS A PARTIR DE LA SUSCRIPCION DEL ACTA DE INICIO. </t>
  </si>
  <si>
    <t>CDPS-043-2025</t>
  </si>
  <si>
    <t>OBJETO PRESTACION DE SERVICIOS PROFESIONALES COMO INGENIERA CIVIL, EN CUMPLIMIENTO DE LAS OBLIGACIONES DERIVADAS DEL CONTRATO INTERADMINISTRATIVO NO. 10.10.00-21.16-005-2025.</t>
  </si>
  <si>
    <t>ELISA BIBIANA CEBALLOS RAMIREZ</t>
  </si>
  <si>
    <t xml:space="preserve">EL PLAZO DE EJECUCIÓN DEL CONTRATO SERÁ DE CINCO  (5) MESES Y TRES (3) DIAS, CONTADOS A PARTIR DE LA SUSCRIPCION DEL ACTA DE INICIO. </t>
  </si>
  <si>
    <t>CDPS-044-2025</t>
  </si>
  <si>
    <t>PRESTACION DE SERVICIOS PROFESIONALES PROFESIONAL ADMINISTRATIVO, PARA EL CUMPLIMIENTO DE LAS OBLIGACIONES DERIVADAS DEL CONTRATO INTERADMINISTRATIVO NO. 10.10.00-21.16-005-2025.</t>
  </si>
  <si>
    <t>SEBASTIAN ZAPATA ECHEVERRY</t>
  </si>
  <si>
    <t>CDPS-045-2025</t>
  </si>
  <si>
    <t>PRESTACION DE SERVICIOS PROFESIONALES COMO ABOGADO ESPECIALISTA, PARA EL SEGUIMIENTO DE PROCESOS CONTRACTUALES Y DEMAS ASUNTOS LEGALES, EN CUMPLIMIENTO DE LAS OBLIGACIONES DERIVADAS DEL CONTRATO INTERADMINISTRATIVO NO. 10.10.00-21.16-005-2025</t>
  </si>
  <si>
    <t>LUIS GERMAN CARDONA RIOS</t>
  </si>
  <si>
    <t>CDPS-046-2025</t>
  </si>
  <si>
    <t>PRESTACION DE SERVICIOS DE APOYO A LA GESTION COMO AUXILIAR ADMINISTRATIVO, EN CUMPLIMIENTO DE LAS OBLIGACIONES DERIVADAS DEL CONTRATO INTERADMINISTRATIVO NO. 10.10.00-21.16-005-2025</t>
  </si>
  <si>
    <t>JULIAN ALBERTO VARGAS ARBELAEZ</t>
  </si>
  <si>
    <t>CDPS-047-2025</t>
  </si>
  <si>
    <t>CONTRATO DE PRESTACION DE SERVICIOS PROFESIONALES COMO INGENIERA DE SISTEMAS PARA EL CONTROL, SEGUIMIENTO Y VERIFICACION DE LOS DIFERENTES PROYECTOS Y DEMÁS ASUNTOS QUE SE REQUIERAN EN EL SUBGERENCIA TECNICA DE LA EMPRESA SOMOS RIONEGRO S.A.S</t>
  </si>
  <si>
    <t>LINA MARCELA ORJUELA PEREZ</t>
  </si>
  <si>
    <t xml:space="preserve">EL PLAZO DE EJECUCIÓN DEL CONTRATO SERÁ DE DIEZ  (10) MESES, CONTADOS A PARTIR DE LA SUSCRIPCION DEL ACTA DE INICIO. </t>
  </si>
  <si>
    <t>SUBGERENTE TECNICO E</t>
  </si>
  <si>
    <t>CDPS-048-2025</t>
  </si>
  <si>
    <t>CONTRATO DE PRESTACION DE SERVICIOS DE APOYO A LA GESTION COMO AUXILIAR DE COMUNICACIONES DE LA EMPRESA SOMOS RIONEGRO S.A.S.</t>
  </si>
  <si>
    <t>SOFIA MONTOYA NARVAEZ</t>
  </si>
  <si>
    <t xml:space="preserve">JEFE DE COMUNICACIONES </t>
  </si>
  <si>
    <t>CDPS-049-2025</t>
  </si>
  <si>
    <t>CONTRATO DE PRESTACION DE SERVICIOS DE APOYO A LA GESTION COMO AUXILIAR AUDIOVISUAL DE LA EMPRESA SOMOS RIONEGRO S.A.S.</t>
  </si>
  <si>
    <t>JORGE IGNACIO ZAPATA CALDERON</t>
  </si>
  <si>
    <t>ANULADO</t>
  </si>
  <si>
    <t>CA 005</t>
  </si>
  <si>
    <t>CA 006</t>
  </si>
  <si>
    <t>CA 007</t>
  </si>
  <si>
    <t>PC COM S.A.S.</t>
  </si>
  <si>
    <t>RENTING DE EQUIPOS TECNOLOGICOS DE COMPUTO TIPO ESCRITORIO- PORTATIL, VIDEO BEAM Y DEMAS PERIFERICOS PARA LA EMPRESA SOMOS RIONEGRO S.A.S.</t>
  </si>
  <si>
    <t>830.044.858-2</t>
  </si>
  <si>
    <t>TRANSPORTES NUS SAS</t>
  </si>
  <si>
    <t>900.567.220-2</t>
  </si>
  <si>
    <t>DIEZ (10) MESES CONTADOS DESDE LA SUSCRIPCION DEL ACTA DE INICIO,  SIN EXCEDER EL 31 DE DICIEMBRE DE 2025.</t>
  </si>
  <si>
    <t>DIEZ  (10) MESES Y TRES (3) DIAS CONTADOS A PARTIR DE LA SUSCRIPCION DEL ACTA DE INCIO SIN SUPERAR EL 31 DE DICIEMBRE DE 2025</t>
  </si>
  <si>
    <t>ARRENDAMIENTO DE VEHICULOS PARA EL TRANSPORTE DEL PERSONAL TECNICO, ADMINISTRATIVO Y DIRECTIVO DE LA EMPRESA SOMOS RIONEGRO S.A.S.</t>
  </si>
  <si>
    <t xml:space="preserve">RENTING DE DISPOSITIVO TECNOLOGICO FIREWALL (DISPOSITIVO DE SEGURIDAD DE LA RED). CON CONEXIÓN A LOS DISPOSITIVOS SAST A CARGO DE LA EMPRESA SOMOS RIONEGRO S.AS. </t>
  </si>
  <si>
    <t>de ONCE (11) MESES, contados desde la suscripción del acta de inicio, sin exceder el 31 de diciembre de 2025.</t>
  </si>
  <si>
    <t>SUMINISTRO DE TOKENS FÍSICOS DE CERTIFICADOS DIGITALES QUE AUTENTIQUEN LA FIRMA DIGITAL DENTRO DE LA PLATAFORMA RUNT</t>
  </si>
  <si>
    <t>900.210.800-1</t>
  </si>
  <si>
    <t xml:space="preserve">ANDES SERVICIO DE CERTIFICACION DIGITAL S.A. </t>
  </si>
  <si>
    <t>SERVICIOS PARA LA REALIZACIÓN DE EXÁMENES MÉDICOS OCUPACIONALES (INGRESO, EGRESO Y PERIÓDICOS Y OTROS REQUERIDOS) PARA LOS EMPLEADOS DE SOMOS RIONEGRO S.A.S.</t>
  </si>
  <si>
    <t>GRUPO ORIENTESALUD S.A.S</t>
  </si>
  <si>
    <t>900.898.297-9</t>
  </si>
  <si>
    <t>CDPS-050-2025</t>
  </si>
  <si>
    <t>PRESTACION DE SERVICIOS PROFESIONALES PARA EL SEGUIMIENTO ADMINISTRATIVO Y FINANCIERO, EN CUMPLIMIENTO DE LAS OBLIGACIONES DERIVADAS DEL CONTRATO INTERADMINISTRATIVO NO. 10.10.00-21.16-005-2025.</t>
  </si>
  <si>
    <t>MARIA ADELAIDA URREA GOMEZ</t>
  </si>
  <si>
    <t xml:space="preserve">EL PLAZO DE EJECUCIÓN DEL CONTRATO SERÁ DE CINCO  (5) MESES, CONTADOS A PARTIR DE LA SUSCRIPCION DEL ACTA DE INICIO. </t>
  </si>
  <si>
    <t>SUBGERENTE ADMINISTRATIVO Y FINANCIERO E</t>
  </si>
  <si>
    <t>CDPS-051-2025</t>
  </si>
  <si>
    <t>CONTRATO DE PRESTACION DE SERVICIOS DE APOYO A LA GESTION COMO AUXILIAR ADMINISTRATIVO DEL PROGRAMA PATIOS Y GRUAS DE LA EMPRESA SOMOS RIONEGRO S.A.S.</t>
  </si>
  <si>
    <t>WILLIAM DE JESUS HERNANDEZ CASTAÑO</t>
  </si>
  <si>
    <t xml:space="preserve">EL PLAZO DE EJECUCIÓN DEL CONTRATO SERÁ DE CUATRO  (4) Y VEINTIDOS (22) DIAS, CONTADOS A PARTIR DE LA SUSCRIPCION DEL ACTA DE INICIO. </t>
  </si>
  <si>
    <t>CDPS-052-2025</t>
  </si>
  <si>
    <t>PRESTACION DE SERVICIOS PROFESIONALES COMO ADMINISTRADORA DE EMPRESAS PARA EL ANALISIS DE DATOS Y ESTADISTICAS EN LOS DIFERENTES PROYECTOS DE LA EMPRESA SOMOS RIONEGRO S.A.S</t>
  </si>
  <si>
    <t xml:space="preserve">LAURA VALENTINA RESTREPO AGUDELO </t>
  </si>
  <si>
    <t>CDPS-053-2025</t>
  </si>
  <si>
    <t>PRESTACION DE SERVICIOS PROFESIONALES Y DE APOYO A LA GESTION COMO INGENIERO EN TRANSPORTE Y VIAS, PARA EL CUMPLIMIENTO DE LAS OBLIGACIONES DERIVADAS DEL CONTRATO INTERADMINISTRATIVO No. 10.10.00-21.16-005-2025</t>
  </si>
  <si>
    <t>EDGAR ARISMENDY CARO DIAZ</t>
  </si>
  <si>
    <t xml:space="preserve">EL PLAZO DE EJECUCIÓN DEL CONTRATO SERÁ DE CUATRO  (4) Y VEINTIUN (21) DIAS, CONTADOS A PARTIR DE LA SUSCRIPCION DEL ACTA DE INICIO. </t>
  </si>
  <si>
    <t>CDPS-054-2025</t>
  </si>
  <si>
    <t>PRESTACION DE SERVICIOS PROFESIONALES Y DE APOYO A LA GESTION COMO TECNOLOGO EN CONSTRUCCION, PARA EL CUMPLIMIENTO DE LAS OBLIGACIONES DERIVADAS DEL CONTRATO INTERADMINISTRATIVO No. 10.10.00-21.16-005-2025</t>
  </si>
  <si>
    <t>HERNAN DARIO ESTRADA GARCIA</t>
  </si>
  <si>
    <t>CDPS-055-2025</t>
  </si>
  <si>
    <t xml:space="preserve">PRESTACION DE SERVICIOS PROFESIONALES Y DE APOYO A LA GESTION COMO ARQUITECTO, PARA EL CUMPLIMIENTO DE LAS OBLIGACIONES DERIVADAS DEL CONTRATO INTERADMINISTRATIVO No. 10.10.00-21.16-005-2025. </t>
  </si>
  <si>
    <t>JHONATAN ALEJANDRO PALACINO VELEZ</t>
  </si>
  <si>
    <t>EL PLAZO DE LA EJECUCION DEL CONTRATO SERA DE DOS (2) MESES CONTADOS A PARTIR DE LA SUSCRIPCION DEL ACTA DE INICIO</t>
  </si>
  <si>
    <t>CDPS-056-2025</t>
  </si>
  <si>
    <t>PRESTACION DE SERVICIOS PROFESIONALES Y DE APOYO A LA GESTION COMO INGENIERO CIVIL, PARA EL CUMPLIMIENTO DE LAS OBLIGACIONES DERIVADAS DEL CONTRATO INTERADMINISTRATIVO No. 10.10.00-21.16-005-2025 </t>
  </si>
  <si>
    <t>JHON MARIO HOLGUIN MORENO</t>
  </si>
  <si>
    <t>CDPS-057-2025</t>
  </si>
  <si>
    <t>PRESTACION DE SERVICIOS PROFESIONALES Y DE APOYO A LA GESTION COMO TECNOLOGA EN CONSTRUCCIONES CIVILES, PARA EL CUMPLIMIENTO DE LAS OBLIGACIONES DERIVADAS DEL CONTRATO INTERADMINISTRATIVO NO. 10.10.00-21.16-005-2025</t>
  </si>
  <si>
    <t>ASHLY PAULINA GUTIERREZ NARVAEZ</t>
  </si>
  <si>
    <t>EL PLAZO DE LA EJECUCION DEL CONTRATO SERA DE CUATRO (4) MESES Y CATPRCE (14) DIAS CONTADOS A PARTIR DE LA SUSCRIPCION DEL ACTA DE INICIO</t>
  </si>
  <si>
    <t>CDPS-058-2025</t>
  </si>
  <si>
    <t>PRESTACION DE SERVICIOS PROFESIONALES COMO INGENIERA CIVIL ESPECIALISTA, PARA EL CUMPLIMIENTO DE LAS OBLIGACIONES DERIVADAS DEL CONTRATO INTERADMINISTRATIVO NO. 10.10.00-21.16-005-2025</t>
  </si>
  <si>
    <t>MARIA EUGENIA VANEGAS VANEGAS</t>
  </si>
  <si>
    <t>CDPS-059-2025</t>
  </si>
  <si>
    <t>PRESTACION DE SERVICIOS PROFESIONALES Y DE APOYO A LA GESTION PARA LA REVISORIA FISCAL DE LA EMPRESA SOMOS RIONEGRO S.A.S.</t>
  </si>
  <si>
    <t>RESULTADOS EMPRESARIALES Y GERENCIALES AZ S.A.S</t>
  </si>
  <si>
    <t>901373082-2</t>
  </si>
  <si>
    <t>EL PLAZO DE LA EJECUCION DEL CONTRATO SERA DE DOCE MESES CONTADOS A PARTIR DE LA SUSCRIPCION DEL CONTRATO</t>
  </si>
  <si>
    <t>CDPS-060-2025</t>
  </si>
  <si>
    <t>PRESTACION DE SERVICIOS PROFESIONALES Y DE APOYO A LA GESTION COMO TECNOLOGO EN CONSTRUCCIONES CIVILES, PARA EL CUMPLIMIENTO DE LAS OBLIGACIONES DERIVADAS DEL CONTRATO INTERADMINISTRATIVO No. 10.10.00-21.16-005-2025</t>
  </si>
  <si>
    <t>JUAN DAVID CHAVES SANCHEZ</t>
  </si>
  <si>
    <t>EL PLAZO DE LA EJECUCION DEL CONTRATO SERA DE CUATRO (4) MESES  CONTADOS A PARTIR DE LA SUSCRIPCION DEL ACTA DE INICIO</t>
  </si>
  <si>
    <t>CDPS-061-2025</t>
  </si>
  <si>
    <t>PRESTACION DE SERVICIOS PROFESIONALES Y DE APOYO A LA GESTION COMO INGENIERO CIVIL, PARA EL CUMPLIMIENTO DE LAS OBLIGACIONES DERIVADAS DEL CONTRATO INTERADMINISTRATIVO No. 10.10.00-21.16-005-2025</t>
  </si>
  <si>
    <t>JUAN ANDRES GONZALEZ RUIZ</t>
  </si>
  <si>
    <t>CDPS-062-2025</t>
  </si>
  <si>
    <t>OSCAR YOANI ARBOLEDA CARDONA</t>
  </si>
  <si>
    <t>CDPS-063-2025</t>
  </si>
  <si>
    <t>PRESTACION DE SERVICIOS PROFESIONALES Y DE APOYO A LA GESTION COMO ABOGADO PARA EL SEGUIMIENTO DE PROCESOS CONSTRACUALES, EN CUMPLIMIENTO DE LAS OBLIGACIONES DERIVADAS DEL CONTRATO INTERADMINISTRATIVO NO. 10.10.00-21.16-005-2025.</t>
  </si>
  <si>
    <t>MARCOS ALEXANDER PATERNIA GUARIN</t>
  </si>
  <si>
    <t>CDPS-064-2025</t>
  </si>
  <si>
    <t>PRESTACION DE SERVICIOS PROFESIONALES Y DE APOYO A LA GESTION COMO INGENIERA FORESTAL, PARA EL CUMPLIMIENTO DE LAS OBLIGACIONES DERIVADAS DEL CONTRATO INTERADMINISTRATIVO No. 10.10.00-21.16-005-2025</t>
  </si>
  <si>
    <t>VALENTINA ARBELAEZ SALAZAR</t>
  </si>
  <si>
    <t>CDPS-065-2025</t>
  </si>
  <si>
    <t>FELIPE TURIZO PELAEZ</t>
  </si>
  <si>
    <t xml:space="preserve">EL PLAZO DE EJECUCIÓN ES DE NUEVE (9) MESES CONTADOS A PARTIR DESDE LA SUSCRIPCION DEL ACTA DE INICIO. </t>
  </si>
  <si>
    <t>ILC-001-2025</t>
  </si>
  <si>
    <t>ILC-002-2025</t>
  </si>
  <si>
    <t>OC-001</t>
  </si>
  <si>
    <t>OC-002</t>
  </si>
  <si>
    <t>OC-003</t>
  </si>
  <si>
    <t>OC-004</t>
  </si>
  <si>
    <t>OC-005</t>
  </si>
  <si>
    <t>OC-006</t>
  </si>
  <si>
    <t>OC-007</t>
  </si>
  <si>
    <t>OC-008</t>
  </si>
  <si>
    <t>OC-009</t>
  </si>
  <si>
    <t>OC-010</t>
  </si>
  <si>
    <t>ORDEN DE COMPRA</t>
  </si>
  <si>
    <t xml:space="preserve">ESPAZIA S.A.S. </t>
  </si>
  <si>
    <t>901.352.310-7</t>
  </si>
  <si>
    <t>890.009.578-6</t>
  </si>
  <si>
    <t xml:space="preserve">"cumplimiento del contrato
pago de salarios,prestaciones sociales legales e indemnizacion
calidad del servicio	 </t>
  </si>
  <si>
    <t xml:space="preserve">    REPARACION DE VEHÍCULO DE PLACAS LKR 467 ONIX RS TURBO AC 1,0 4X2, MODELO 2023, EL CUAL SUFRIO DAÑOS POR  MAL MANEJO EN LA INMOVILIZACION, POR SOLICITUD DEL PROPIETARIO. 							  </t>
  </si>
  <si>
    <t>AUTOLARTE S.A.S.</t>
  </si>
  <si>
    <t xml:space="preserve"> 901.001.561-3</t>
  </si>
  <si>
    <t>SERVICIOS LOGISTICOS PARA EL DESARROLLO DE ACTIVIDADES DESPLEGADAS POR LA EMPRESA SOMOS RIONEGRO S.A.S, EN EL CUMPLIMIENTO DE SUS OBJETIVOS, TODO ESTO ENMARCADO EN LA SEMANA DE LA SALUD,</t>
  </si>
  <si>
    <t>EDER ANDRES AGUIRRE ZULUAGA</t>
  </si>
  <si>
    <t>15.444.649-1</t>
  </si>
  <si>
    <t xml:space="preserve"> Pólizas en virtud del del contrato interadministrativo No 10.10.00-21.16-022-2025, cuyo objeto es: Contrato interadministrativo por administracion delegada de recursos para el fortalecimiento de la marca ciudad y la implementacion de estrategias comunicacionales a traves del sistema de transporte público del Municipio de Rionegro 2025.							
							 </t>
  </si>
  <si>
    <t xml:space="preserve"> 860.009.578-6</t>
  </si>
  <si>
    <t xml:space="preserve"> Pólizas en virtud del del contrato interadministrativo No 10.09.00-21.16-024-2025, cuyo objeto es: Contrato interadministrativo por administracion delegada de recursos para el servicio de transporte en zona urbana y rural del Municipio de Rionegro, Oriente cercano, lejano y area metropolitana con el fin de apoyar proyectos y programas de la alcaldia de Rionegro.							
							 </t>
  </si>
  <si>
    <t>SEGUROS DEL ESTADO S.A.</t>
  </si>
  <si>
    <t>DESCRIPCIÓN DE LA NECESIDAD: Pólizas en virtud del del contrato interadministrativo No 10.10.00-21.16-028-2025, cuyo objeto es: Contrato interadministrativo por administracion delegada de recursos para el fortalecimiento de la marca ciudad y la implementacion de estrategias comunicacionales a traves del sistema de transporte público del Municipio de Rionegro.</t>
  </si>
  <si>
    <t xml:space="preserve"> 860.009.578-8</t>
  </si>
  <si>
    <t xml:space="preserve"> Manual de Contratacion. Numeral 2.1. Orden de Compra, numeral 3. SERVICIOS O ELEMENTOS NECESARIOS PARA GARANTIZAR EL MANTENIMIENTO,FUNCIONAMIENTO Y REPARACION DE LOS BIENES DE LA ENTIDAD</t>
  </si>
  <si>
    <t>FEDERACION NACIONAL DE COMERCIANTES "FENALCO" SECCIONAL ANTIOQUIA.</t>
  </si>
  <si>
    <t>890,901,481-5</t>
  </si>
  <si>
    <t>CDPS-066-2025</t>
  </si>
  <si>
    <t>CDPS-067-2025</t>
  </si>
  <si>
    <t>CDPS-068-2025</t>
  </si>
  <si>
    <t>CDPS-069-2025</t>
  </si>
  <si>
    <t xml:space="preserve">PRESTACION DE SERVICIOS PROFESIONALES Y DE APOYO A LA GESTION COMO ARQUITECTA PARA LOS ASUNTOS ADELANTADOS POR LA SUBGERENCIA TECNICA DE LA ENTIDAD. </t>
  </si>
  <si>
    <t>DAHIANA LORENA SANCHEZ LOZANO</t>
  </si>
  <si>
    <t>EL PLAZO DE EJECUCIÓN, ES DE OCHO (08) MESES, CONTADOS A PARTIR DESDE LA SUSCRIPCIÓN DEL ACTA DE INICIO SIN SUPERAR EL 31 DE DICIEMBRE DE 2025.</t>
  </si>
  <si>
    <t>PABLO CESAR GONZALEZ HURTADO</t>
  </si>
  <si>
    <t>El plazo de ejecución será de dos (2) meses y veinticinco (25) días, contados a partir desde la suscripción del acta de inicio, sin superar el 31 de julio de 2025.</t>
  </si>
  <si>
    <t>PEDRO LEON CASTAÑO GARZÓN</t>
  </si>
  <si>
    <t>PRESTACION DE SERVICIOS PROFESIONALES COMO CONTADOR, PARA EL CUMPLIMIENTO DE LAS OBLIGACIONES DERIVADAS DEL CONTRATO INTERADMINISTRATIVO NO. 10.10.00-21.16-005-2025</t>
  </si>
  <si>
    <t xml:space="preserve">ARRENDAMIENTOS </t>
  </si>
  <si>
    <t xml:space="preserve">SERVICIOS </t>
  </si>
  <si>
    <t>CS-01</t>
  </si>
  <si>
    <t>CS-02</t>
  </si>
  <si>
    <t>CS-03</t>
  </si>
  <si>
    <t>CS-04</t>
  </si>
  <si>
    <t>CS-05</t>
  </si>
  <si>
    <t>CS-06</t>
  </si>
  <si>
    <t>CS-07</t>
  </si>
  <si>
    <t>CS-08</t>
  </si>
  <si>
    <t>CS-09</t>
  </si>
  <si>
    <t>CS-10</t>
  </si>
  <si>
    <t>CS-11</t>
  </si>
  <si>
    <t>CS-12</t>
  </si>
  <si>
    <t>CS-13</t>
  </si>
  <si>
    <t xml:space="preserve">El plazo de ejecución, es decir, el término durante el cual EL CONTRATISTA se compromete a cumplir a entera satisfacción al CONTRATANTE, el objeto contractual, es de DOCE (12) MESES, contados desde el acta de inicio, sin exceder el 31 de diciembre de 2025.  </t>
  </si>
  <si>
    <t xml:space="preserve">DOCE (12) meses, contados a partir de la suscripción del Acta de inicio, sin exceder el 31 de diciembre de 2025. </t>
  </si>
  <si>
    <t>SWA DE COLOMBIA S.A.S</t>
  </si>
  <si>
    <t>El plazo de ejecución, es decir, el término durante el cual el contratista se compromete a cumplir a entera satisfacción al contratante el objeto contractual, es de once (11) meses y quince (15) días, contados a partir desde la suscripción del acta de inicio sin superar el 31 de diciembre de 2025.</t>
  </si>
  <si>
    <t>El plazo de ejecución es de ONCE (11) MESES, contados desde la suscripción del contrato, sin exceder el 31 de diciembre de 2025..</t>
  </si>
  <si>
    <t>Renovación de licenciamiento anual de office 365 y aplicaciones complementarias para la organización SOMOS RIONEGRO S.A</t>
  </si>
  <si>
    <t>901.001.561-3</t>
  </si>
  <si>
    <t>El plazo de ejecución será de DIEZ (10) MESES Y DIECISIETE (17) DÍAS, contados a partir de la suscripción del acta de inicio, sin exceder el 31 de diciembre de 2025.</t>
  </si>
  <si>
    <t xml:space="preserve">SUBGERENCIA TECNICA </t>
  </si>
  <si>
    <t>EL PLAZO DE EJECUCIÓN, ES DECIR, EL TÉRMINO DURANTE EL CUAL EL CONTRATISTA SE COMPROMETE A CUMPLIR A ENTERA SATISFACCIÓN EL OBJETO CONTRACTUAL, ES DE  DIEZ (10) MESES Y TRES (3) DÍAS, CONTADOS DESDE LA SUSCRIPCIÓN DEL ACTA DE INICIO, EN TODO CADSO SIN EXCEDER EL  31 DE DICIEMBRE DE 2025.</t>
  </si>
  <si>
    <t>SERVICIOS PARA EL CONTROL Y LA PREVENCION DE PLAGAS, DESINFECCION Y MANTENIMIENTO DE LOS JARDINES PARA LA SEDE PROPIA Y SUS DIFERENTES PROGRAMAS ADELANTADOS POR LA EMPRESA SOMOS RIONEGRO S.A.S.</t>
  </si>
  <si>
    <t xml:space="preserve">ENSEK S.A.S. </t>
  </si>
  <si>
    <t>901.041.591-5</t>
  </si>
  <si>
    <t>El plazo de ejecución, es decir, el término durante el cual EL   CONTRATISTA se compromete a cumplir a entera satisfacción el objeto contractual es de DIEZ MESES Y MEDIO (10.5) MESES, sin exceder el 31 de diciembre de 2025.</t>
  </si>
  <si>
    <t xml:space="preserve">TRANS ESCOBAR JEM S.A.S. </t>
  </si>
  <si>
    <t>SERVICIO DE TRANSPORTE CON CONDUCTOR, PARA EL TRASLADO DE LAS BICILETAS PUBLICAS DEL PROGRAMA BICIRIO.</t>
  </si>
  <si>
    <t>901.519.904-0</t>
  </si>
  <si>
    <t xml:space="preserve">El plazo de la ejecución, es decir, el termino durante el cual EL CONTRATISTA se compromete a cumplir a entera satisfacción al CONTRATANTE, el objeto contractual es de NUEVE (9) meses y ONCE (11) DÍAS, contados a partir de la suscripción del Acta de inicio, en todo caso sin exceder el 31 de diciembre de 2025. </t>
  </si>
  <si>
    <t>SUBGERENCA TECNICA</t>
  </si>
  <si>
    <t>SERVICIOS DE LOGISTICA PARA EL CUMPLIMIENTO DE ACTIVIDADES DERIVADAS DEL CONTRATO INTERADMNISTRIVO No 10.10.00-21.16-005-2025.</t>
  </si>
  <si>
    <t xml:space="preserve">SOLIDA COMERCIALIZADORA S.A.S </t>
  </si>
  <si>
    <t>900.980.238-4</t>
  </si>
  <si>
    <t>El plazo de ejecución será de SIETE (7) MESES Y DIEZ (10) DÍAS, contados desde la suscripción del Acta de inicio sin exceder el 31 de diciembre de 2025.</t>
  </si>
  <si>
    <t>LICENCIAMIENTO Y MANTENIMIENTO SOFTWARE ANTIMALWARE Y DE SEGURIDAD PARA ESTACIONES, SERVIDORES Y EQUIPOS PORTÁTILES DE LOS DIFERENTES PROGRAMAS DESARROLLADOS EN LA ORGANIZACIÓN SOMOS RIONEGRO S.A.S.</t>
  </si>
  <si>
    <t xml:space="preserve">IT SECURITY CONSULTORES LTDA </t>
  </si>
  <si>
    <t>811.031.833-3</t>
  </si>
  <si>
    <t>El plazo de ejecución del presente contrato es de siete (7) meses y quince (15) días, contados a partir de la suscripción del acta de inicio, sin superar el 31 de diciembre de 2025.  </t>
  </si>
  <si>
    <t>ELABORACIÓN DE LAS TABLAS DE RETENCIÓN DOCUMENTAL ESTRUCTURA ORGANIZACIONAL VIGENTE, ELABORACIÓN DEL PROGRAMA DE GESTIÓN DOCUMENTAL Y ELABORACIÓN DEL PLAN INSTITUCIONAL DE ARCHIVOS CON BASE A LOS LINEAMIENTOS DEL ARCHIVO GENERAL DE LA NACION Y LA NORMATIVA LEGAL VIGENTE.</t>
  </si>
  <si>
    <t>ALIADO GLOBAL S.A.S.</t>
  </si>
  <si>
    <t>901.172.654-2</t>
  </si>
  <si>
    <t>El plazo de ejecución será de cinco (5) meses, contados a partir desde la suscripción del acta de inicio, sin superar el 31 de diciembre de 2025.</t>
  </si>
  <si>
    <t xml:space="preserve">MANTENIMIENTO Y SOPORTE DE LOS SERVICIOS DE INFRAESTRUCTURA O DIMENSIONAMIENTO INFORMÁTICO IT CLOUD O CLOUD COMPUTING DE LOS SISTEMAS DE INFORMACIÓN, EN UN AMBIENTE PRE-PRODUCTIVO Y PRODUCTIVO STANDALONE CON AWS (AMAZON WEB SERVICES - INSTANCIA RDS DE ORACLE EN AWS), AWS WAF (WEB APLICATION FIREWALL); AWS EFS (STORAGE).  </t>
  </si>
  <si>
    <t>QUIPUX S.A.S</t>
  </si>
  <si>
    <t>811.003.486-1</t>
  </si>
  <si>
    <t>El plazo de ejecución, es decir, el término durante el cual EL CONTRATISTA se compromete a cumplir a entera satisfacción al CONTRATANTE, el objeto contractual, es de siete (7) meses contados a partir de la suscripción del acta de inicio del contrato sin exceder el 31 de diciembre del año 2025.</t>
  </si>
  <si>
    <t>OSCAR ALBERTO MORALES OROZCO</t>
  </si>
  <si>
    <t xml:space="preserve">SUCRETARIA GENERAL </t>
  </si>
  <si>
    <t>SUBGERENTE ADMINISTRATIVA Y FINANCIERA</t>
  </si>
  <si>
    <t>SUMINISTROS</t>
  </si>
  <si>
    <t>S-001</t>
  </si>
  <si>
    <t>S-002</t>
  </si>
  <si>
    <t>S-003</t>
  </si>
  <si>
    <t>S-004</t>
  </si>
  <si>
    <t>S-005</t>
  </si>
  <si>
    <t>S-006</t>
  </si>
  <si>
    <t>S-007</t>
  </si>
  <si>
    <t xml:space="preserve">SUMINISTROS </t>
  </si>
  <si>
    <t xml:space="preserve">SUMINISTRO DE ELEMENTOS DE FERRETERÍA PARA TODOS LOS PROGRAMAS Y/O PROYECTOS ADELANTADOS POR LA EMPRESA SOMOS RIONEGRO S.A.S. </t>
  </si>
  <si>
    <t xml:space="preserve">El plazo de ejecución del presente contrato es de DOCE (12) MESES, contados desde el acta de inicio sin exceder el 31 de diciembre de 2025. </t>
  </si>
  <si>
    <t>SUMINISTRO DE PAPELERIA, MATERIAL GRAFICO PUBLICITARIO Y DE P.O.P. PARA EL POSICIONAMIENTO DE MARCA MEDIANTE EL DISEÑO TEXTUAL Y VISUAL PARA LA EJECUCION DE PROYECTOS Y PROGRAMAS DE LA EMPRESA SOMOS RIONEGRO S.A.S.</t>
  </si>
  <si>
    <t xml:space="preserve">El plazo de ejecución, es decir, el término durante el cual el contratista se compromete a cumplir a entera satisfacción al contratante, el objeto contractual, es de doce (12) meses, contados a partir desde la suscripción del acta de inicio sin superar el 31 de diciembre de 2025. </t>
  </si>
  <si>
    <t xml:space="preserve">Suministro de elementos de Aseo y Cafetería, para el normal funcionamiento de la empresa SOMOS RIONEGRO S.A.S. y sus sedes. </t>
  </si>
  <si>
    <t xml:space="preserve">Once (11) meses y quince (15) días, contados a partir desde la suscripción del acta de inicio, sin superar el 31 de diciembre de 2025. </t>
  </si>
  <si>
    <t xml:space="preserve">COESCO COLOMBIA S.A.S. </t>
  </si>
  <si>
    <t>EL PLAZO DE EJECUCIÓN ES DE ONCE MESES Y MEDIO (11.5), CONTADOS DESDE LA SUSCRIPCIÓN DEL CONTRATO, SIN SUPERAR EL 31 DE DICIEMBRE DE 2025 O HASTA AGOTAR PRESUPUESTO.</t>
  </si>
  <si>
    <t>EL PLAZO DE EJECUCION ES DE TREINTA (30) DIAS CALENDARIO, CONTADOS DESDE EL ACTA DE INICIO.</t>
  </si>
  <si>
    <t>EL PLAZO DE EJECUCION ES DE ONCE (11) MESES, CONTADOS A PARTIR DESDE LA SUSCRIPCION DEL ACTA DE INICIO SIN SUPERAR EL 31 DE DICIEMBRE DE 2025.</t>
  </si>
  <si>
    <t>SUMINISTRO DE DOTACIÓN, DISTINTIVOS Y DEMAS ELEMENTOS, PARA EL PERSONAL QUE LABORA EN LA EMPRESA SOMOS RIONEGRO S.A.S. Y/O BAJO LOS PROGRAMAS QUE ESTA EJECUTA, PARA LOGRAR EL RECONOCIMIENTO INSTITUCIONAL.</t>
  </si>
  <si>
    <t>El plazo de ejecución será de DOS (2) MESES, contados a partir de la fecha de suscripción del Acta de inicio, en todo caso sin exceder sin exceder el 31 de mayo de 2025.</t>
  </si>
  <si>
    <t>CS-14</t>
  </si>
  <si>
    <t>CS-15</t>
  </si>
  <si>
    <t>PLANIFICACIÓN, PROGRAMACIÓN Y EJECUCIÓN DEL PLAN DE MEDIOS MEDIANTE DIFERENTES CANALES DE COMUNICACIÓN Y DIGITACIÓN PARA LA FERIA AERONAUTICA F-AIR 2025</t>
  </si>
  <si>
    <t>TRANSPORTES ESPCIALES SENDEROS S.A.S.</t>
  </si>
  <si>
    <t>SERVICIO DE TRANSPORTE ESPECIAL CON CONDUCTOR, PARA EL TRASLADO DE PERSONAS, EN EL MARCO DE LA CELEBRACION DELA FERIA AERONAUTICA F-AIR COLOMBIA 2025</t>
  </si>
  <si>
    <t>811.031.159-7</t>
  </si>
  <si>
    <t xml:space="preserve">EL PLAZO DE LA EJECUCIÓN ES DE UN (1) MES, CONTADO DESDE LA SUSCRIPCIÓN DEL CONTRATO, PARA EFECTOS, LEGALES, FISCALES Y ADMINISTRATIVOS, SIN EMBARGO, EL SERVICIO DE TRANSPORTE SE PRESTARA EFECTIVAMENTE LOS DÍAS 11, 12 Y 13 DE JULIO DE 2025. </t>
  </si>
  <si>
    <t>El plazo de ejecución es de Un (1) mes, contados a partir desde la suscripción del acta de inicio, sin superar el 31 de julio de 2025.</t>
  </si>
  <si>
    <t>SERVICIO DE PINTURA ELECTROSTATICA PARA LAS BICICLETAS DEL PROGRAMA BICIRIO.</t>
  </si>
  <si>
    <t>HERNANDO OTALVARO Y CIA LTDA</t>
  </si>
  <si>
    <t>El plazo de ejecución será de cuatro (4) meses contados a partir de la suscripción del acta de inicio.</t>
  </si>
  <si>
    <t>S-008</t>
  </si>
  <si>
    <t>S-009</t>
  </si>
  <si>
    <t>SUMINISTRO DE MATERIAL GRÁFICO PUBLICITARIO Y DE P.O.P PARA EL POSICIONAMIENTO DE MARCA A TRAVÉS DEL DISEÑO TEXTUAL Y VISUAL, EN LA CELEBRACION DE LA FERIA AERONÁUTICA F AIR COLOMBIA 2025.</t>
  </si>
  <si>
    <t>CREAMOS PUBLICIDAD</t>
  </si>
  <si>
    <t>El plazo de ejecución, es decir, el término durante el cual el contratista se compromete a cumplir a entera satisfacción al contratante, el objeto contractual, es de un (1) mes contado a partir desde la suscripción del acta de inicio, sin superar el 31 de julio de 2025.</t>
  </si>
  <si>
    <t>SUMINISTRO DE TARJETAS INTELIGENTES PARA LA CARNETIZACIÓN DE USUARIOS DEL SISTEMA DE BICICLETAS PÚBLICAS BICIRIO.</t>
  </si>
  <si>
    <t>COMERCIALIZADORA DT S.A.S.</t>
  </si>
  <si>
    <t xml:space="preserve">Un (1) mes y diez (10) días, contado a partir desde la suscripción del acta de inicio, sin superar el 31 de agosto de 2025.  </t>
  </si>
  <si>
    <t>CDPS-070-2025</t>
  </si>
  <si>
    <t>CDPS-071-2025</t>
  </si>
  <si>
    <t>CDPS-072-2025</t>
  </si>
  <si>
    <t>CDPS-073-2025</t>
  </si>
  <si>
    <t>CDPS-074-2025</t>
  </si>
  <si>
    <t>CDPS-075-2025</t>
  </si>
  <si>
    <t>PRESTACIÓN DE SERVICIOS DE APOYO A LA GESTIÓN PARA EL DISEÑO DE ESTRATEGIAS ALREDEDOR DE LA CULTURA SITI, MOVILIDAD SOSTENIBLE Y SEGURIDAD VIAL.</t>
  </si>
  <si>
    <t xml:space="preserve">ANDRES MOLINA HINCAPIE </t>
  </si>
  <si>
    <t>EL PLAZO DE EJECUCIÓN SERÁ DE SEIS (6) MESES, CONTADOS DESDE LA SUSCRIPCIÓN DEL CONTRATO, SIN SUPERAR EL 31 DE DICIEMBRE DE 2025.</t>
  </si>
  <si>
    <t>PRESTACION DE SERVICIOS PROFESIONALES COMO ABOGADA ESPECIALISTA PARA LAS MESAS DE TRANSITO, EN CUMPLIMIENTO DE LAS OBLIGACIONES DERIVADAS DEL CONTRATO INTERADMINISTRATIVO NO. 10.10.00-21.16-005-2025.</t>
  </si>
  <si>
    <t>LUISA FERNANDA GALLEGO JACOME</t>
  </si>
  <si>
    <t>El plazo de ejecución será de seis (06) meses, contados a partir desde la suscripción del acta de inicio, sin superar el 30 de diciembre de 2025.</t>
  </si>
  <si>
    <t>El plazo de ejecución es de seis (6) meses, contados a partir desde la suscripción del acta de inicio sin superar el 31 de diciembre de 2025.</t>
  </si>
  <si>
    <t xml:space="preserve">El plazo de ejecución es de SEIS (06) MESES, contados a partir de la suscripción del Acta de Inicio, sin superar el 31 de diciembre de 2025. </t>
  </si>
  <si>
    <t>PRESTACIÒN DE SERVICIOS DE APOYO A LA GESTIÒN COMO AUXILIAR ADMINISTRATIVA DE LA EMPRESA SOMOS RIONEGRO S.A.S. Y EN CUMPLIMIENTO DEL CONTRATO INTERADMINISTRATIVO No 10.09.00-21.16-024-2025.</t>
  </si>
  <si>
    <t>ISABEL CRISTINA CASTRILLON CALLE</t>
  </si>
  <si>
    <t>Cinco meses (5) y quince (15) días, contados a partir de la suscripción del acta de inicio, sin superar el 31 de diciembre de 2025.</t>
  </si>
  <si>
    <t>SUMINISTRO E INSTALACION DE SCREEN (PERSINAS), PARA LAS OFICINAS DE LA NUEVA SEDE DE LA EMPRESA SOMOS RIONEGRO S.A.S</t>
  </si>
  <si>
    <t>FENALCO</t>
  </si>
  <si>
    <t xml:space="preserve">SUMINISTRO DE CERTIFICADO DIGITAL </t>
  </si>
  <si>
    <t>901-001-561-3</t>
  </si>
  <si>
    <t xml:space="preserve">CUMPLIMIIENTO DEL CONTRATO PAGO DE SALARIOS, PRESTACIONES SOCIALES LEGALES E INDEMNIZACION CALIDAD DEL SERVICIO CALIDAD Y CORRECSTO  FUNCIONAMIENTO DE LOS BIENES </t>
  </si>
  <si>
    <t xml:space="preserve">ORDENES DE COMPRA </t>
  </si>
  <si>
    <t>FORTALECIMIENTO DE LA MARCA CIUDAD DEL MUNICIPIO DE RIONEGRO Y LA IMPLEMENTACIÓN DE ESTRATEGIAS COMUNICACIONALES A TRAVÉS DEL SISTEMA DE TRANPORTE PÚBLICO DEL MUNICIPIO DE RIONEGRO</t>
  </si>
  <si>
    <t xml:space="preserve">SPAZI D&amp;C DISEÑO Y CONSTRUCCION S.A.S. </t>
  </si>
  <si>
    <t xml:space="preserve">EL PLAZO DE EJECUCIÓN DEL PRESENTE CONTRATO ES DE CUATRO (4) MESES, CONTADOS DESDE EL ACTA DE INICIO. </t>
  </si>
  <si>
    <t>SERVICIO DE TRANSPORTE AUTOMOTOR EN ZONA URBANA Y RURAL EN EL MUNICIPIO DE RIONEGRO, ORIENTE CERCANO Y LEJANO Y, ÁREA METROPOLITANA.</t>
  </si>
  <si>
    <t>TRANSPORTES ESPECIALES SENDEROS S.A.S</t>
  </si>
  <si>
    <t>EL PLAZO DE EJECUCION ES DE SEIS MESES Y MEDIO , SIN EXCEDER EL 31 DE DICIEMBRE DE 2025.</t>
  </si>
  <si>
    <t xml:space="preserve">CONVENIOS </t>
  </si>
  <si>
    <t xml:space="preserve">CMCE 001 </t>
  </si>
  <si>
    <t xml:space="preserve">CONVENIO </t>
  </si>
  <si>
    <t>AUNAR ESFUERZOS ENTRE LAS PARTES PARA LA EJECUCIÓN DEL PLAN DE MANEJO DE TRÁNSITO (PMT) DURANTE LA REALIZACIÓN DE LA FERIA AERONÁUTICA INTERNACIONAL COLOMBIA -F-AIR 2023 EN EL MUNICIPIO DE RIONEGRO.</t>
  </si>
  <si>
    <t>CORFERIAS</t>
  </si>
  <si>
    <t>El Convenio tendrá una vigencia de dos (2) meses y seis (6) días, contados a partir de la suscripción del acta de inicio, sin superar el 31 de julio de 2025.</t>
  </si>
  <si>
    <t>28/05/2'25</t>
  </si>
  <si>
    <t>OBRA</t>
  </si>
  <si>
    <t>SUMINISTRO E INSTALACIÓN DE LA INFRAESTRUCTURA TECNOLÓGICA PARA LA CONECTIVIDAD DE LOS DISPOSITIVOS DEL SISTEMA DE ALERTA TEMPRANA – SAST, INCLUYENDO LA EJECUCIÓN DE CANALIZACIÓN SUBTERRÁNEA PARA LA FIBRA ÓPTICA Y LA ACOMETIDA ELÉCTRICA NECESARIA PARA SU OPERACIÓN, EN LA VÍA AUTOPISTA MEDELLÍN – BOGOTÁ, SECTOR PR35+140, LA PLAYA.</t>
  </si>
  <si>
    <t xml:space="preserve">OBRA </t>
  </si>
  <si>
    <t>ENERGIZANDO INGENIERIA Y CONSTRUCCION S.A.S.</t>
  </si>
  <si>
    <t>El plazo de ejecución, es decir, el término durante el cual EL CONTRATISTA se compromete a cumplir a entera satisfacción al CONTRATANTE, el objeto contractual, es de CINCO (5) MESES, contados a partir de la suscripción del Acta de Inicio del contrato sin exceder el 31 de diciembre del año 2025.</t>
  </si>
  <si>
    <t>CO-01-2025</t>
  </si>
  <si>
    <t>ILC</t>
  </si>
  <si>
    <t>CDPS 084</t>
  </si>
  <si>
    <t>CDPS 085</t>
  </si>
  <si>
    <t>CDPS 086</t>
  </si>
  <si>
    <t>CDPS 087</t>
  </si>
  <si>
    <t>CDPS 088</t>
  </si>
  <si>
    <t>CDPS- 076-2025</t>
  </si>
  <si>
    <t>CDPS- 078-2025</t>
  </si>
  <si>
    <t>CDPS- 079-2025</t>
  </si>
  <si>
    <t>CDPS- 080-2025</t>
  </si>
  <si>
    <t>CDPS - 081-2025</t>
  </si>
  <si>
    <t>CDPS -082-2025</t>
  </si>
  <si>
    <t>CDPS-083-2025</t>
  </si>
  <si>
    <t>CA 008</t>
  </si>
  <si>
    <t>CA 009</t>
  </si>
  <si>
    <t xml:space="preserve">TRANSNUS S.A.S  </t>
  </si>
  <si>
    <t>900567220-2</t>
  </si>
  <si>
    <t>CINCO  (05) MESES  CONTADOS A PARTIR DE LA SUSCRIPCION DEL ACTA DE INCIO SIN SUPERAR EL 31 DE DICIEMBRE DE 2025</t>
  </si>
  <si>
    <t>DOS (02) MESES Y TRES  CONTADOS A PARTIR DE LA SUSCRIPCION DEL ACTA DE INCIO</t>
  </si>
  <si>
    <t>ILC-003-2025</t>
  </si>
  <si>
    <t>INVITACIÓN LISTA CORTA</t>
  </si>
  <si>
    <t>ASESORÍA ESPECIALIZADA EN LA HABILITACIÓN DE LA TERMINAL DE TRANSPORTE PARA EL MUNICIPIO DE RIONEGRO.</t>
  </si>
  <si>
    <t>GESMOVIL S.A.S</t>
  </si>
  <si>
    <t>900.853.057-4</t>
  </si>
  <si>
    <t>EL PLAZO DE EJECUCIÓN TOTAL DEL CONTRATO ES DE CINCO (5) MESES, CONTADOS A PARTIR DE LA SUSCRIPCIÓN DEL ACTA DE INICIO, SIN SUPERAR EL 31 DE JULIO DEL 2026.</t>
  </si>
  <si>
    <t>ILC-004-2025</t>
  </si>
  <si>
    <t xml:space="preserve">IMPLEMENTACIÓN DE UNA SOLUCIÓN TECNOLÓGICA ORIENTADA A GARANTIZAR LA SEGURIDAD Y CONTROL EN LA OPERACIÓN DE LA TERMINAL DE TRANSPORTE INTERMUNICIPAL DEL MUNICIPIO DE RIONEGRO, ANTIOQUIA.  </t>
  </si>
  <si>
    <t xml:space="preserve">TECNOCOMER S.A.S. </t>
  </si>
  <si>
    <t>901.545.625-0</t>
  </si>
  <si>
    <t>PARA LA EJECUCIÓN EL CONTRATO SE TIENE UN PLAZO DE UN (1) MES Y CINCO (5) DÍAS, , SIN EXCEDER EL 31 DE DICIEMBRE DE 2025.</t>
  </si>
  <si>
    <t>CDPS 089</t>
  </si>
  <si>
    <t>CDPS 090</t>
  </si>
  <si>
    <t>CDPS 091</t>
  </si>
  <si>
    <t>CDPS 092</t>
  </si>
  <si>
    <t>CDPS 093</t>
  </si>
  <si>
    <t>CDPS 094</t>
  </si>
  <si>
    <t>CDPS 095</t>
  </si>
  <si>
    <t>CDPS 096</t>
  </si>
  <si>
    <t>CDPS 097</t>
  </si>
  <si>
    <t>CDPS 098</t>
  </si>
  <si>
    <t>CDPS 099</t>
  </si>
  <si>
    <t>CDPS 100</t>
  </si>
  <si>
    <t>CDPS 101</t>
  </si>
  <si>
    <t>CDPS 102</t>
  </si>
  <si>
    <t>CDPS 103</t>
  </si>
  <si>
    <t>CDPS 104</t>
  </si>
  <si>
    <t>CDPS 105</t>
  </si>
  <si>
    <t>CDPS 106</t>
  </si>
  <si>
    <t>CDPS 107</t>
  </si>
  <si>
    <t>CDPS 108</t>
  </si>
  <si>
    <t>CDPS 109</t>
  </si>
  <si>
    <t>CDPS 110</t>
  </si>
  <si>
    <t>CDPS 111</t>
  </si>
  <si>
    <t>CDPS 112</t>
  </si>
  <si>
    <t>CDPS 113</t>
  </si>
  <si>
    <t>CDPS 114</t>
  </si>
  <si>
    <t>CDPS 115</t>
  </si>
  <si>
    <t>CDPS 116</t>
  </si>
  <si>
    <t>CDPS 117</t>
  </si>
  <si>
    <t>CDPS 118</t>
  </si>
  <si>
    <t>CDPS 119</t>
  </si>
  <si>
    <t>CDPS 120</t>
  </si>
  <si>
    <t>CDPS 121</t>
  </si>
  <si>
    <t>CDPS 122</t>
  </si>
  <si>
    <t>CDPS 123</t>
  </si>
  <si>
    <t>CDPS 124</t>
  </si>
  <si>
    <t>CDPS 125</t>
  </si>
  <si>
    <t>CDPS 126</t>
  </si>
  <si>
    <t>CDPS 127</t>
  </si>
  <si>
    <t>CDPS 128</t>
  </si>
  <si>
    <t>CDPS 129</t>
  </si>
  <si>
    <t>CDPS 130</t>
  </si>
  <si>
    <t>CDPS 131</t>
  </si>
  <si>
    <t>CDPS 132</t>
  </si>
  <si>
    <t>CDPS 133</t>
  </si>
  <si>
    <t>CDPS 134</t>
  </si>
  <si>
    <t>CDPS 135</t>
  </si>
  <si>
    <t>CDPS 136</t>
  </si>
  <si>
    <t>CDPS 137</t>
  </si>
  <si>
    <t>CDPS 138</t>
  </si>
  <si>
    <t>CDPS 139</t>
  </si>
  <si>
    <t>CDPS 141</t>
  </si>
  <si>
    <t>CDPS 142</t>
  </si>
  <si>
    <t>CDPS 143</t>
  </si>
  <si>
    <t>CDPS 144</t>
  </si>
  <si>
    <t>CDPS 145</t>
  </si>
  <si>
    <t>CDPS 146</t>
  </si>
  <si>
    <t>CDPS 147</t>
  </si>
  <si>
    <t>CDPS 148</t>
  </si>
  <si>
    <t>CDPS 149</t>
  </si>
  <si>
    <t>PRESTACION DE SERVICIOS PROFESIONALES COMO ADMINISTRADORA DE EMPRESAS PARA EL ANALISIS DE DATOS Y ESTADISTICAS EN LOS DIFERENTES PROYECTOS DE LA EMPRESA SOMOS RIONEGRO S.A.S.</t>
  </si>
  <si>
    <t>El plazo de ejecución es de cinco (5) meses, contados desde la suscripción del acta de inicio, sin superar el 31 de diciembre de 2025.</t>
  </si>
  <si>
    <t>CDPS- 077-2025</t>
  </si>
  <si>
    <t>El plazo de ejecución es de cinco (05) meses, contados a partir desde la suscripción del acta de inicio sin superar el 31 de diciembre de 2025.</t>
  </si>
  <si>
    <t>EL PLAZO DE EJECUCIÓN, ES DECIR, EL TÉRMINO DURANTE EL CUAL EL CONTRATISTA SE COMPROMETE A CUMPLIR A ENTERA SATISFACCIÓN DE LA ENTIDAD CONTRATANTE ES DE CINCO (5) MESES SIN SUPERAR EL 30 DE DICIEMBRE DE 2025.</t>
  </si>
  <si>
    <t>El plazo de ejecución será de cinco (5) meses, contados a partir desde la suscripción del acta de inicio, sin superar el 30 de diciembre de 2025.</t>
  </si>
  <si>
    <t>PRESTACION DE SERVICIOS PROFESIONALES COMO INGENIERO URBANO, PARA EL CUMPLIMIENTO DE LAS OBLIGACIONES DERIVADAS DEL CONTRATO INTERADMINISTRATIVO NO. 10.10.00-21.16-005-2025</t>
  </si>
  <si>
    <t xml:space="preserve">JOHAN ESTEBAN SEPULVEDA GARCIA </t>
  </si>
  <si>
    <t>PRESTACION DE SERVICIOS PROFESIONALES COMO INGENIERA CIVIL, PARA EL CUMPLIMIENTO DE LAS OBLIGACIONES DERIVADAS DEL CONTRATO INTERADMINISTRATIVO NO. 10.10.00-21.16-005-2025.</t>
  </si>
  <si>
    <t>PRESTACION DE SERVICIOS PROFESIONALES COMO INGENIERO ELECTRICISTA, PARA EL CUMPLIMIENTO DE LAS OBLIGACIONES DERIVADAS DEL CONTRATO INTERADMINISTRATIVO NO. 10.10.00-21.16-005-2025</t>
  </si>
  <si>
    <t>El plazo de ejecución será de Cinco (5) meses, contados a partir desde la suscripción del acta de inicio, sin superar el 30 de diciembre de 2025.</t>
  </si>
  <si>
    <t>PRESTACION DE SERVICIOS PROFESIONALES COMO ADMINISTRADOR DE EMPRESAS, PARA EL CUMPLIMIENTO DE LAS OBLIGACIONES DERIVADAS DEL CONTRATO INTERADMINISTRATIVO NO. 10.10.00-21.16-005-2025.</t>
  </si>
  <si>
    <t>JULIAN CAMILO CASTAÑO GOMEZ</t>
  </si>
  <si>
    <t>El plazo de ejecución será de Dos (2) meses, contados a partir desde la suscripción del acta de inicio, sin superar el 30 de septiembre de 2025.</t>
  </si>
  <si>
    <t>DANIELA JARAMILLO CASTRO</t>
  </si>
  <si>
    <t>El plazo de ejecución es de cinco (5) meses, sin exceder el 30 de diciembre de 2025.</t>
  </si>
  <si>
    <t>PRESTACION DE SERVICIOS DE APOYO COMO AUXILIAR ADMINISTRATIVA, PARA EL CUMPLIMIENTO DE LAS OBLIGACIONES DERIVADAS DEL CONTRATO INTERADMINISTRATIVO N. 10.10.00-21.16-005-2025.</t>
  </si>
  <si>
    <t>El plazo de ejecución, es decir el termino durante el cual EL CONTRATISTA se compromete a cumplir a entera satisfacción de la ENTIDAD CONTRATANTE el objeto contractual, es de  CINCO (5) MESES, contados a partir de la suscripción del Acta de inicio, sin exceder el 30 de diciembre de 2025.</t>
  </si>
  <si>
    <t>PRESTACION DE SERVICIOS DE APOYO EN LA GESTION COMO AUXILIAR ADMINISTRATIVO, EN CUMPLIMIENTO DE LAS OBLIGACIONES DERIVADAS DEL CONTRATO INTERADMINISTRATIVO NO. 10.10.00-21.16-005-2025.</t>
  </si>
  <si>
    <t>El plazo de ejecución será de cinco (05) meses, contados a partir desde la suscripción del acta de inicio, sin superar el 30 de diciembre de 2025.</t>
  </si>
  <si>
    <t>PRESTACION DE SERVICIOS PROFESIONALES COMO TRABAJADORA SOCIAL, PARA EL CUMPLIMIENTO DE LAS OBLIGACIONES DERIVADAS DEL CONTRATO INTERADMINISTRATIVO NO. 10.10.00-21.16-005-2025</t>
  </si>
  <si>
    <t>PRESTACION DE SERVICIOS PROFESIONALES Y DE APOYO A LA GESTION COMO ABOGADO PARA EL SEGUIMIENTO DE PROCESOS CONSTRACUALES, EN CUMPLIMIENTO DE LAS OBLIGACIONES DERIVADAS DEL CONTRATO INTERADMINISTRATIVO NO. 10.10.00-21.16-005-2025</t>
  </si>
  <si>
    <t>El plazo de ejecución será de cinco (5), contados a partir desde la suscripción del acta de inicio, sin superar el 30 de diciembre de 2025.</t>
  </si>
  <si>
    <t>El plazo de ejecución será de Cinco (05) meses, desde la suscripción del contrato, sin superar el 30 de diciembre de 2025.</t>
  </si>
  <si>
    <t>El plazo de ejecución, es de cinco (5) meses, contados a partir de la suscripción del acta de inicio, sin superar el 30 de diciembre de 2025.</t>
  </si>
  <si>
    <t>El plazo de ejecución es de cinco (5) meses, contados a partir de la suscripción del Acta de inicio, sin exceder el 30 de diciembre de 2025.</t>
  </si>
  <si>
    <t>PRESTACION DE SERVICIOS PROFESIONALES COMO ABOGADA, PARA EL SEGUIMIENTO DE PROCESOS CONTRACTUALES, EN CUMPLIMIENTO DE LAS OBLIGACIONES DERIVADAS DEL CONTRATO INTERADMINISTRATIVO NO. 10.10.00-21.16-005-2025.</t>
  </si>
  <si>
    <t>PRESTACION DE SERVICIOS COMO PROFESIONAL ADMINISTRATIVO, PARA EL CUMPLIMIENTO DE LAS OBLIGACIONES DERIVADAS DEL CONTRATO INTERADMINISTRATIVO NO. 10.10.00-21.16-005-2025</t>
  </si>
  <si>
    <t>El plazo de ejecución será de cinco (5) meses contados a partir desde la suscripción del acta de inicio, sin superar el 30 de diciembre de 2025.</t>
  </si>
  <si>
    <t>WALTER GARCIA HENAO</t>
  </si>
  <si>
    <t>El plazo de ejecución, es decir, el término durante el cual EL CONTRATISTA se compromete a cumplir a entera satisfacción de la ENTIDAD CONTRATANTE es de cuatro (4) meses y veintiocho (28) días, sin superar el 30 de diciembre de 2025.</t>
  </si>
  <si>
    <t>El plazo de ejecución, es decir, el término durante el cual EL CONTRATISTA se compromete a cumplir a entera satisfacción de la ENTIDAD CONTRATANTE es de dos (2) meses, sin superar el 30 de septiembre de 2025.</t>
  </si>
  <si>
    <t xml:space="preserve">El plazo de ejecución, es de cinco (5) meses, contados a partir de la suscripción del acta de inicio sin superar 31 de diciembre de 2025.      </t>
  </si>
  <si>
    <t>MARCOS ALEXANDER PATERNINA GUARIN</t>
  </si>
  <si>
    <t>El plazo de ejecución será de Un (1) mes y veinte (20) días contados a partir desde la suscripción del acta de inicio, sin superar el 30 de septiembre de 2025.</t>
  </si>
  <si>
    <t xml:space="preserve">PRESTACIÒN DE SERVICIOS PROFESIONALES Y DE APOYO A LA GESTIÒN COMO INGENIERA AMBIENTAL PARA LA EMPRESA SOMOS RIONEGRO S.A.S. </t>
  </si>
  <si>
    <t xml:space="preserve">PAOLA ANDREA LOPEZ MARTINEZ </t>
  </si>
  <si>
    <t>El plazo de ejecución, es de un (01) mes y veinte (20) días, contados a partir de la suscripción del contrato, sin superar el 30 de septiembre de 2025.</t>
  </si>
  <si>
    <t>PRESTACION DE SERVICIOS PROFESIONALES Y DE APOYO A LA GESTION COMO ABOGADA, PARA EL SEGUIMIENTO DE PROCESOS CONTRACTUALES, EN CUMPLIMIENTO DE LAS OBLIGACIONES DERIVADAS DEL CONTRATO INTERADMINISTRATIVO NO. 10.10.00-21.16-005-2025.</t>
  </si>
  <si>
    <t>Daniela Caballero Hernández</t>
  </si>
  <si>
    <t>El plazo de ejecución será de cuatro (04) meses, contados a partir desde la suscripción del acta de inicio, sin superar el 30 de diciembre de 2025.</t>
  </si>
  <si>
    <t>KATTERYNE BELARMINA OCAMPO VARGAS</t>
  </si>
  <si>
    <t>PRESTACION DE SERVICIOS PROFESIONALES COMO INGENIERA DE MATERIALES, PARA EL CUMPLIMIENTO DE LAS OBLIGACIONES DERIVADAS DEL CONTRATO INTERADMINISTRATIVO No. 10.10.00-21.16-005-2025.</t>
  </si>
  <si>
    <t>El plazo de ejecución es de cuatro (4) meses sin superar el 30 de diciembre de 2025.</t>
  </si>
  <si>
    <t>El plazo de ejecución será de tres (03) meses, contados a partir desde la suscripción del acta de inicio, sin superar el 30 de diciembre de 2025.</t>
  </si>
  <si>
    <t>El plazo de ejecución, es de tres (03) meses, contados a partir de la suscripción del acta de inicio, sin superar el 30 de diciembre de 2025.</t>
  </si>
  <si>
    <t>El plazo de ejecución será de un (01) mes, contado a partir desde la suscripción del acta de inicio, sin superar el 31 de octubre de  2025.</t>
  </si>
  <si>
    <t>SANDRA MILENA RAMIREZ HURTADO</t>
  </si>
  <si>
    <t>El plazo de ejecución será un (1) mes y veintisiete (27) días, contado a partir desde la suscripción del acta de inicio, sin superar el 30 de diciembre de 2025.</t>
  </si>
  <si>
    <t>El plazo de ejecución será de un (01) mes y veinte siete (27) días, contado a partir desde la suscripción del acta de inicio, sin superar el 30 de diciembre de 2025.</t>
  </si>
  <si>
    <t xml:space="preserve">PRESTACION DE SERVICIOS PROFESIONALES Y DE APOYO A LA GESTION COMO CONTADOR PUBLICO, PARA EL CUMPLIMIENTO DE LAS OBLIGACIONES DERIVADAS DEL CONTRATO INTERADMINISTRATIVO No. 10.10.00-21.16-005-2025. </t>
  </si>
  <si>
    <t>MARY LLANED PUERTA ZAPATA</t>
  </si>
  <si>
    <t>El plazo de ejecución será de un (01) mes y veinte seis (26) días, contado a partir desde la suscripción del acta de inicio, sin superar el 30 de diciembre de 2025.</t>
  </si>
  <si>
    <t>PRESTACION DE SERVICIOS PROFESIONALES COMO COMUNICADORA SOCIAL, PARA LA COORDINACIÓN DEL PROYECTO “A RIONEGRO LO MUEVES TÚ” Y CUMPLIMIENTO DE LAS OBLIGACIONES DERIVADAS DEL CONTRATO INTERADMINISTRATIVO NO. N° 10.09.00.00-21.16-056-2025</t>
  </si>
  <si>
    <t>El plazo de ejecución es de seis (06) meses, contados a partir de la suscripción del Acta de inicio, sin exceder el 30 de abril de 2026.</t>
  </si>
  <si>
    <t xml:space="preserve">PRESTACION DE SERVICIOS PROFESIONALES COMO PROFESIONAL DE COMUNICACIONES, ENCUMPLIMIENTO DE LAS OBLIGACIONES DERIVADAS DEL CONTRATO INTERADMINISTRATIVO NO. N° 10.09.00.00-21.16-056-2025 “A RIONEGRO LO MUEVES TÚ”. </t>
  </si>
  <si>
    <t>LAURA MESA MUNERA</t>
  </si>
  <si>
    <t>El plazo de ejecución será de seis (06) meses, contados a partir desde la suscripción del acta de inicio, sin superar el 30 de abril de 2026.</t>
  </si>
  <si>
    <t>PRESTACION DE SERVICIOS PROFESIONALES Y DE APOYO A LA GESTION COMO ASESOR DE ESTRATEGIA SOCIAL, PARA EL CUMPLIMIENTO DE LAS OBLIGACIONES DERIVADAS DEL CONTRATO INTERADMINISTRATIVO No. 10.09.00.00-21-16-056-2025.</t>
  </si>
  <si>
    <t>MILANY ANDREA GOMEZ BETANCUR</t>
  </si>
  <si>
    <t>PRESTAR LOS SERVICIOS PROFESIONALES DE APOYO A LA GESTIÓN COMO ENLACE SOCIAL TERRITORIAL, PARA LA PLANIFICACIÓN, COORDINACIÓN Y EJECUCIÓN DE LAS ACCIONES DERIVADAS DEL PROYECTO DE MODERNIZACIÓN DEL SISTEMA DE TRANSPORTE DEL MUNICIPIO DE RIONEGRO, COMO CUMPLIMIENTO DE LAS OBLIGACIONES DERIVADAS DEL CONTRATO INTERADMINISTRATIVO No. 10.09.00.00-21-16-056-2025.</t>
  </si>
  <si>
    <t xml:space="preserve">DANIELA GARCIA </t>
  </si>
  <si>
    <t>EL PLAZO DE EJECUCIÓN SERÁ DE SEIS (06) MESES, CONTADOS A PARTIR DESDE LA SUSCRIPCIÓN DEL ACTA DE INICIO, SIN SUPERAR EL 30 DE ABRIL DE 2026</t>
  </si>
  <si>
    <t>PRESTAR LOS SERVICIOS PROFESIONALES DE APOYO A LA GESTIÓN COMO ENLACE SOCIAL TERRITORIAL, PARA LA PLANIFICACIÓN, COORDINACIÓN Y EJECUCIÓN DE LAS ACCIONES DERIVADAS DEL PROYECTO DE MODERNIZACIÓN DEL SISTEMA DE TRANSPORTE DEL MUNICIPIO DE RIONEGRO, COMO CUMPLIMIENTO DE LAS OBLIGACIONES DERIVADAS DEL CONTRATO INTERADMINISTRATIVO No. 10.09.00.00-21-16-056-2025</t>
  </si>
  <si>
    <t>MARGARITA MARIA FERNANDEZ RESTREPO</t>
  </si>
  <si>
    <t>EL PLAZO DE EJECUCIÓN SERÁ DE SEIS (06) MESES, CONTADOS A PARTIR DESDE LA SUSCRIPCIÓN DEL ACTA DE INICIO, SIN SUPERAR EL 30 DE ABRIL DE 2026.</t>
  </si>
  <si>
    <t>CESAR AUGUSTO SEPULVEDA GALLEGO</t>
  </si>
  <si>
    <t xml:space="preserve">PRESTACION DE SERVICIOS PROFESIONALES COMO ASESOR DE ESTRATEGIA COMUNICACIONAL GRAFICA EN CUMPLIMIENTO DE LAS OBLIGACIONES DERIVADAS DELO CONTRATO INTERADMINISTRATIVO NO. N° 10.09.00.00-21.16-056-2025 “A RIONEGRO LO MUEVES TÚ”. </t>
  </si>
  <si>
    <t>RUTH LORENA MORALES VILLALOBOS</t>
  </si>
  <si>
    <t>MARIA ANTONIA ECHEVERRI GARZON</t>
  </si>
  <si>
    <t>El plazo de ejecución es de un (01) mes y veintiún (21) días, contados a partir de la suscripción del Acta de inicio, sin exceder el 30 de diciembre de 2025.</t>
  </si>
  <si>
    <t>PRESTACION DE SERVICIOS PROFESIONALES COMO ASESOR FINANCIERO, PARA EL CUMPLIMIENTO DE LAS OBLIGACIONES DERIVADAS DEL CONTRATO INTERADMINISTRATIVO NO. 10.10.00-21.16-005-2025.</t>
  </si>
  <si>
    <t>DIANA MARCELA OSORIO ROJAS</t>
  </si>
  <si>
    <t>PRESTACION DE SERVICIOS PROFESIONALES COMO COMUNICADORA SOCIAL PARA EL CUMPLIMIENTO DE LAS OBLIGACIONES DERIVADAS DEL CONTRATO INTERADMINISTRATIVO No. 10.10.00-21.16-005-2025.</t>
  </si>
  <si>
    <t xml:space="preserve">MARIA SORMERIDA BERRIO VILLEGAS </t>
  </si>
  <si>
    <t>El plazo de ejecución es de un (01) mes, contados a partir de la suscripción del Acta de inicio, sin exceder el 30 de diciembre de 2025.</t>
  </si>
  <si>
    <t>JAZMIN ELIANA BEDOYA RAMIREZ</t>
  </si>
  <si>
    <t>JUAN GUILLERMO CASTRILLON PENAGOS</t>
  </si>
  <si>
    <t>PRESTACION DE SERVICIOS PROFESIONALES COMO CONTADOR PÚBLICO, PARA EL CUMPLIMIENTO DE LAS OBLIGACIONES DERIVADAS DEL CONTRATO INTERADMINISTRATIVO NO. 10.10.00-21.16-005-2026</t>
  </si>
  <si>
    <t>ERIKA MARIA GOMEZ CUARTAS</t>
  </si>
  <si>
    <t>El plazo de ejecución es de veintidós (22) días, contados a partir de la suscripción del Acta de inicio, sin exceder el 30 de diciembre de 2025.</t>
  </si>
  <si>
    <t>MARIA FERNANDA OCAMPO ARISTIZABAL</t>
  </si>
  <si>
    <t>DANIEL TORO GIRALDO</t>
  </si>
  <si>
    <t>El plazo de ejecución será de veintiún (21) días, contados a partir desde la suscripción del acta de inicio, sin superar el 30 de diciembre de 2025.</t>
  </si>
  <si>
    <t>CDPS 150</t>
  </si>
  <si>
    <t xml:space="preserve">PRESTACION DE SERVICIOS PROFESIONALES COMO CONTADOR PARA APOYAR LA GESTION CONTABLE Y FINANCIERA DE LA EMPRESA SOMOS MOVILIDAD S.A.S. </t>
  </si>
  <si>
    <t>JUAN GUILLERMO GONZALEZ BERNAL</t>
  </si>
  <si>
    <t>El plazo de ejecución será de quince (15) días meses contados a partir desde la suscripción del acta de inicio, sin superar el 31 de diciembre de 2025.</t>
  </si>
  <si>
    <t>OC-011</t>
  </si>
  <si>
    <t>OC-012</t>
  </si>
  <si>
    <t>OC-013</t>
  </si>
  <si>
    <t>OC-014</t>
  </si>
  <si>
    <t>OC-015</t>
  </si>
  <si>
    <t>OC-016</t>
  </si>
  <si>
    <t>OC-017</t>
  </si>
  <si>
    <t>OC-018</t>
  </si>
  <si>
    <t>OC-019</t>
  </si>
  <si>
    <t>OC-020</t>
  </si>
  <si>
    <t>OC-021</t>
  </si>
  <si>
    <t>OC-022</t>
  </si>
  <si>
    <t>OC-023</t>
  </si>
  <si>
    <t>OC-024</t>
  </si>
  <si>
    <t>OC-025</t>
  </si>
  <si>
    <t>OC-026</t>
  </si>
  <si>
    <t>OC-027</t>
  </si>
  <si>
    <t>OC-028</t>
  </si>
  <si>
    <t xml:space="preserve">SUMINISTRO E INSTALACION DE SCREEN (PERSIANAS), PARA LAS OFICINAS DE LA NUEVA SEDE DE LA EMPRESA SOMOS RIONEGRO S.A.S. </t>
  </si>
  <si>
    <t>TECNOCOMER Comercializadora de T</t>
  </si>
  <si>
    <t>860.037.013-6</t>
  </si>
  <si>
    <t>860.002.534-0</t>
  </si>
  <si>
    <t>SUBGERENTE TECNICO</t>
  </si>
  <si>
    <t>ZURICH SEGUROS S.A.</t>
  </si>
  <si>
    <t>830.132.832-9</t>
  </si>
  <si>
    <t>860.039.988-0</t>
  </si>
  <si>
    <t>DESCRIPCIÓN DE LA NECESIDAD: Renovación de Pólizas en virtud del contrato interadministrativo 151, cuyo objeto es  CONCESIÓN POR PARTE DEL MUNICIPIO DE RIONEGRO A SOMOS RIONEGRO S.A.S., PARA QUE, EL CONCESIONARIO, POR SU CUENTA Y RIESGO, REALICE LA CONSTRUCCIÓN Y OPERACIÓN DE LOS PARADEROS DE BUSES EN LA RED VIAL E INFRAESTRUCTURA EXISTENTE EN EL MUNICIPIO DE RIONEGRO, COMO PARTE DE LA ORGANIZACIÓN DEL SISTEMA DE TRANSPORTE PÚBLICO.</t>
  </si>
  <si>
    <t xml:space="preserve">SUBGERENTE ADMINISTRATIVO Y FINANCIERO </t>
  </si>
  <si>
    <t>860.009.578-6</t>
  </si>
  <si>
    <t>COORDINADOR DE TALENTO HUMANO</t>
  </si>
  <si>
    <t>890903407-9</t>
  </si>
  <si>
    <t>800.226.098-4</t>
  </si>
  <si>
    <t>COORDINADOR DE INFRAESCTRUCTURA</t>
  </si>
  <si>
    <t>CS-16</t>
  </si>
  <si>
    <t>CS-17</t>
  </si>
  <si>
    <t>CS-18</t>
  </si>
  <si>
    <t>CS-19</t>
  </si>
  <si>
    <t>CS-20</t>
  </si>
  <si>
    <t>CS-21</t>
  </si>
  <si>
    <t>CS-22</t>
  </si>
  <si>
    <t>CS-23</t>
  </si>
  <si>
    <t>CS-24</t>
  </si>
  <si>
    <t>CS-25</t>
  </si>
  <si>
    <t>CS-26</t>
  </si>
  <si>
    <t>CS-27</t>
  </si>
  <si>
    <t>CS-28</t>
  </si>
  <si>
    <t>CS-29</t>
  </si>
  <si>
    <t>CS-30</t>
  </si>
  <si>
    <t>CS-31</t>
  </si>
  <si>
    <t>CS-32</t>
  </si>
  <si>
    <t>CS-33</t>
  </si>
  <si>
    <t>CS-34</t>
  </si>
  <si>
    <t>CS-35</t>
  </si>
  <si>
    <t>CS-36</t>
  </si>
  <si>
    <t>CS-37</t>
  </si>
  <si>
    <t>CS-38</t>
  </si>
  <si>
    <t>CS-39</t>
  </si>
  <si>
    <t>CS-40</t>
  </si>
  <si>
    <t>CS-41</t>
  </si>
  <si>
    <t>CS-42</t>
  </si>
  <si>
    <t>CS-43</t>
  </si>
  <si>
    <t>CS-44</t>
  </si>
  <si>
    <t>CS-45</t>
  </si>
  <si>
    <t>CS-46</t>
  </si>
  <si>
    <t>CS-47</t>
  </si>
  <si>
    <t>CS-48</t>
  </si>
  <si>
    <t>CS-49</t>
  </si>
  <si>
    <t>CS-50</t>
  </si>
  <si>
    <t>CS-51</t>
  </si>
  <si>
    <t>CS-52</t>
  </si>
  <si>
    <t>CS-53</t>
  </si>
  <si>
    <t>CS-54</t>
  </si>
  <si>
    <t>CS-55</t>
  </si>
  <si>
    <t>CS-56</t>
  </si>
  <si>
    <t>CS-57</t>
  </si>
  <si>
    <t>CS-58</t>
  </si>
  <si>
    <t>CS-59</t>
  </si>
  <si>
    <t>CS-60</t>
  </si>
  <si>
    <t>CS-61</t>
  </si>
  <si>
    <t>CS-62</t>
  </si>
  <si>
    <t>CS-63</t>
  </si>
  <si>
    <t>CS-64</t>
  </si>
  <si>
    <t>CS-65</t>
  </si>
  <si>
    <t>CS-66</t>
  </si>
  <si>
    <t>CS-67</t>
  </si>
  <si>
    <t>CS-68</t>
  </si>
  <si>
    <t>CS-69</t>
  </si>
  <si>
    <t>CS-70</t>
  </si>
  <si>
    <t>CS-71</t>
  </si>
  <si>
    <t>CS-72</t>
  </si>
  <si>
    <t>CS-73</t>
  </si>
  <si>
    <t>CS-74</t>
  </si>
  <si>
    <t>CS-75</t>
  </si>
  <si>
    <t>CS-76</t>
  </si>
  <si>
    <t>CS-77</t>
  </si>
  <si>
    <t>CS-78</t>
  </si>
  <si>
    <t>CS-79</t>
  </si>
  <si>
    <t>CS-80</t>
  </si>
  <si>
    <t>CS-81</t>
  </si>
  <si>
    <t>CS-82</t>
  </si>
  <si>
    <t>CS-83</t>
  </si>
  <si>
    <t>CS-84</t>
  </si>
  <si>
    <t>CS-85</t>
  </si>
  <si>
    <t>CS-86</t>
  </si>
  <si>
    <t>CS-87</t>
  </si>
  <si>
    <t>CS-88</t>
  </si>
  <si>
    <t>CS-89</t>
  </si>
  <si>
    <t>CS-90</t>
  </si>
  <si>
    <t>SERVICIO DE MANTENIMIENTO PREVENTIVO Y CORRECTIVO DEL ASCENSOR MARCA SCHINDLER EN LA SEDE DE LA EMPRESA SOMOS - SISTEMA OPERATIVO DE MOVILIDAD ORIENTE SOSTENIBLE S.A.S.</t>
  </si>
  <si>
    <t>ASCENSORES SCHINDLER DE COLOMBIA DE COLOMBIA S.A.S.</t>
  </si>
  <si>
    <t>860.005.289-4</t>
  </si>
  <si>
    <t>El plazo de ejecución es de CINCO (5) MESES Y CINCO (5) DIAS, contados a partir de la fecha de la suscripción del Acta de Inicio, sin exceder el 31 de diciembre del 2025</t>
  </si>
  <si>
    <t xml:space="preserve">Prestar los servicios de publicidad de la Marca Ciudad de Rionegro en el vehículo de placas TOQ 379, el cual hace parte del Sistema de Transporte Público Colectivo tipo B y C que operan en todo el municipio de Rionegro, Antioquia. </t>
  </si>
  <si>
    <t xml:space="preserve">BLANCA INES GALLEGO CASTAÑO </t>
  </si>
  <si>
    <t>Un (01) año contado a partir de la fecha de instalación de los emblemas en el o los vehículos de su propiedad.</t>
  </si>
  <si>
    <t>PRESTAR LOS SERVICIOS DE PUBLICIDAD DE LA MARCA CIUDAD DE RIONEGRO EN LOS VEHÍCULOS DEL SISTEMA DE TRANSPORTE PÚBLICO COLECTIVO TIPO B Y C QUE OPERAN EN TODO EL MUNICIPIO DE RIONEGRO, ANTIOQUIA.</t>
  </si>
  <si>
    <t>GERARDO NICOLAS MONTOYA GOMEZ</t>
  </si>
  <si>
    <t>Prestar los servicios de publicidad de la Marca Ciudad de Rionegro en el vehículo de placas VZD124, el cual hace parte del Sistema de Transporte Público Colectivo tipo B y C que operan en todo el municipio de Rionegro, Antioquia.</t>
  </si>
  <si>
    <t>ARIEL HERNANDO HIGUITA JIMENEZ</t>
  </si>
  <si>
    <t>Prestar los servicios de publicidad de la Marca Ciudad de Rionegro en el vehículo de placas TEO 341, el cual hace parte del Sistema de Transporte Público Colectivo tipo B y C que operan en todo el municipio de Rionegro, Antioquia.</t>
  </si>
  <si>
    <t>JOSE GUSTAVO ZULUAGA GOMEZ</t>
  </si>
  <si>
    <t>BLANCA ISMENIA SALAZAR DE RENDON</t>
  </si>
  <si>
    <t>PRESTAR LOS SERVICIOS DE PUBLICIDAD DE LA MARCA CIUDAD DE RIONEGRO EN EL VEHÍCULO DE PLACAS TOP 248,  DEL SISTEMA DE TRANSPORTE PÚBLICO COLECTIVO, QUE OPERAN EN TODO EL MUNICIPIO DE RIONEGRO, ANTIOQUIA.</t>
  </si>
  <si>
    <t xml:space="preserve">FRANCISCO JOSE VALENCIA GONZALEZ </t>
  </si>
  <si>
    <t>PRESTAR LOS SERVICIOS DE PUBLICIDAD DE LA MARCA CIUDAD DE RIONEGRO EN EL VEHÍCULO DE PLACAS TOQ 848,  DEL SISTEMA DE TRANSPORTE PÚBLICO COLECTIVO, QUE OPERAN EN TODO EL MUNICIPIO DE RIONEGRO, ANTIOQUIA.</t>
  </si>
  <si>
    <t xml:space="preserve">LUIS FERNANDO GIRALDO HOYOS </t>
  </si>
  <si>
    <t>PRESTAR LOS SERVICIOS DE PUBLICIDAD DE LA MARCA CIUDAD DE RIONEGRO EN EL VEHÍCULO DE PLACAS TRE 569,  DEL SISTEMA DE TRANSPORTE PÚBLICO COLECTIVO, QUE OPERAN EN TODO EL MUNICIPIO DE RIONEGRO, ANTIOQUIA.</t>
  </si>
  <si>
    <t>WILSON FERNEY RENDON ECHEVERRI</t>
  </si>
  <si>
    <t>PRESTAR LOS SERVICIOS DE PUBLICIDAD DE LA MARCA CIUDAD DE RIONEGRO EN EL VEHÍCULO DE PLACAS TOP 216, DEL SISTEMA DE TRANSPORTE PÚBLICO COLECTIVO, QUE OPERAN EN TODO EL MUNICIPIO DE RIONEGRO, ANTIOQUIA.</t>
  </si>
  <si>
    <t xml:space="preserve">JORGE HUMBERTO LONDOÑO SOTO </t>
  </si>
  <si>
    <t>Prestar los servicios de publicidad de la Marca Ciudad de Rionegro en el vehículo de placas TRD 203, el cual hace parte del Sistema de Transporte Público Colectivo tipo B y C que operan en todo el municipio de Rionegro, Antioquia.</t>
  </si>
  <si>
    <t>ELKIN FABIAN CASTAÑEDA LOPEZ</t>
  </si>
  <si>
    <t xml:space="preserve">Prestar los servicios de publicidad de la Marca Ciudad de Rionegro en el vehículo de placas TOR 971, el cual hace parte del Sistema de Transporte Público Colectivo tipo B y C que operan en todo el municipio de Rionegro, Antioquia. </t>
  </si>
  <si>
    <t xml:space="preserve">JOSE JESUS RENDON HENAO </t>
  </si>
  <si>
    <t xml:space="preserve">Prestar los servicios de publicidad de la Marca Ciudad de Rionegro en el vehículo de placas TRF 942, el cual hace parte del Sistema de Transporte Público Colectivo tipo B y C que operan en todo el municipio de Rionegro, Antioquia. </t>
  </si>
  <si>
    <t xml:space="preserve">Prestar los servicios de publicidad de la Marca Ciudad de Rionegro en el vehículo de placas TPY 357, el cual hace parte del Sistema de Transporte Público Colectivo tipo B y C que operan en todo el municipio de Rionegro, Antioquia. </t>
  </si>
  <si>
    <t xml:space="preserve">ELKIN ALCIDES OTALVARO CASTAÑO  </t>
  </si>
  <si>
    <t xml:space="preserve">Prestar los servicios de publicidad de la Marca Ciudad de Rionegro en el vehículo de placas TOP 300, el cual hace parte del Sistema de Transporte Público Colectivo tipo B y C que operan en todo el municipio de Rionegro, Antioquia. </t>
  </si>
  <si>
    <t xml:space="preserve">JUAN CARLOS HENAO JARAMILLO </t>
  </si>
  <si>
    <t xml:space="preserve">Prestar los servicios de publicidad de la Marca Ciudad de Rionegro en el vehículo de placas TOP 315, el cual hace parte del Sistema de Transporte Público Colectivo tipo B y C que operan en todo el municipio de Rionegro, Antioquia. </t>
  </si>
  <si>
    <t>LUIS HERNANDO VARGAS GONZALEZ</t>
  </si>
  <si>
    <t xml:space="preserve">Prestar los servicios de publicidad de la Marca Ciudad de Rionegro en el vehículo de placas KUN 990, el cual hace parte del Sistema de Transporte Público Colectivo tipo B y C que operan en todo el municipio de Rionegro, Antioquia. </t>
  </si>
  <si>
    <t>RUTH DARY ATEHORTUA GALLEGO</t>
  </si>
  <si>
    <t xml:space="preserve">Prestar los servicios de publicidad de la Marca Ciudad de Rionegro en el vehículo de placas TPN 463, el cual hace parte del Sistema de Transporte Público Colectivo tipo B y C que operan en todo el municipio de Rionegro, Antioquia. </t>
  </si>
  <si>
    <t xml:space="preserve">Prestar los servicios de publicidad de la Marca Ciudad de Rionegro en el vehículo de placas TRE 576, el cual hace parte del Sistema de Transporte Público Colectivo tipo B y C que operan en todo el municipio de Rionegro, Antioquia. </t>
  </si>
  <si>
    <t>ADRIAN ESTIBEN AGUIRRE GALEANO</t>
  </si>
  <si>
    <t>SERVICIO DE CAPACITACIÓN Y ENTRENAMIENTO PARA EL TRABAJO SEGURO EN ALTURAS PARA LOS EMPLEADOS DE LA EMPRESA SOMOS RIONEGRO S.A.S.</t>
  </si>
  <si>
    <t>DCM SERVICIOS Y CONSULTORIAS S.A.S.</t>
  </si>
  <si>
    <t>900.614.347-0</t>
  </si>
  <si>
    <t xml:space="preserve">El plazo de ejecución, es de Cuatro (04) meses y diez (10) días, contados a partir de la suscripción del acata de inicio sin superar el 31 de diciembre de 2025. </t>
  </si>
  <si>
    <t>PLANIFICACIÓN, PROGRAMACIÓN Y EJECUCIÓN DEL PLAN DE MEDIOS DE LA EMPRESA SOMOS RIONEGRO S.A.S., MEDIANTE DISTINTOS MEDIOS DE COMUNICACIÓN Y CANALES DIGITALES.</t>
  </si>
  <si>
    <t>CASTAÑO COMUNICACIONES S.A.S</t>
  </si>
  <si>
    <t>811.015.393-7</t>
  </si>
  <si>
    <t>El plazo de ejecución, es decir, el término durante el cual EL CONTRATISTA se compromete a cumplir a entera satisfacción al CONTRATANTE, el objeto contractual, es de CUATRO (4) MESES y CINCO (5) DÍAS, contados a partir de la suscripción del acta de inicio, sin superar el 31 de diciembre de 2025</t>
  </si>
  <si>
    <t xml:space="preserve">COORDINADORA DE COMUNICACIONES </t>
  </si>
  <si>
    <t xml:space="preserve">Prestar los servicios de publicidad de la Marca Ciudad de Rionegro en el vehículo de placas TKI 949, el cual hace parte del Sistema de Transporte Público Colectivo tipo B y C que operan en todo el municipio de Rionegro, Antioquia. </t>
  </si>
  <si>
    <t>JUAN DIEGO ZULUAGA BAENA</t>
  </si>
  <si>
    <t xml:space="preserve">Prestar los servicios de publicidad de la Marca Ciudad de Rionegro en el vehículo de placas SMT 906 , el cual hace parte del Sistema de Transporte Público Colectivo tipo B y C que operan en todo el municipio de Rionegro, Antioquia. </t>
  </si>
  <si>
    <t xml:space="preserve">GLORIA EUGENIA GARCIA GALLEGO </t>
  </si>
  <si>
    <t xml:space="preserve">Prestar los servicios de publicidad de la Marca Ciudad de Rionegro en el vehículo de placas TOQ 385, el cual hace parte del Sistema de Transporte Público Colectivo tipo B y C que operan en todo el municipio de Rionegro, Antioquia. </t>
  </si>
  <si>
    <t xml:space="preserve">JOSE URIEL VILLEGAS MARIN </t>
  </si>
  <si>
    <t xml:space="preserve">Prestar los servicios de publicidad de la Marca Ciudad de Rionegro en el vehículo de placas TOR 590, el cual hace parte del Sistema de Transporte Público Colectivo tipo B y C que operan en todo el municipio de Rionegro, Antioquia. </t>
  </si>
  <si>
    <t>NANCY JOHANA OROZCO GOMEZ</t>
  </si>
  <si>
    <t xml:space="preserve">Prestar los servicios de publicidad de la Marca Ciudad de Rionegro en el vehículo de placas TOQ-638, el cual hace parte del Sistema de Transporte Público Colectivo tipo B y C que operan en todo el municipio de Rionegro, Antioquia. </t>
  </si>
  <si>
    <t>OMAR DE JESUS ALZATE AGUDELO</t>
  </si>
  <si>
    <t xml:space="preserve">Prestar los servicios de publicidad de la Marca Ciudad de Rionegro en el vehículo de placas TSI 643, el cual hace parte del Sistema de Transporte Público Colectivo tipo B y C que operan en todo el municipio de Rionegro, Antioquia. </t>
  </si>
  <si>
    <t xml:space="preserve">MANDIRELIS FLOREZ MARIN </t>
  </si>
  <si>
    <t xml:space="preserve">Prestar los servicios de publicidad de la Marca Ciudad de Rionegro en el vehículo de placas TKH-998, el cual hace parte del Sistema de Transporte Público Colectivo tipo B y C que operan en todo el municipio de Rionegro, Antioquia. </t>
  </si>
  <si>
    <t xml:space="preserve">LILIANA MARIA ZULUAGA LOPEZ </t>
  </si>
  <si>
    <t xml:space="preserve">Prestar los servicios de publicidad de la Marca Ciudad de Rionegro en el vehículo de placas SKR-107, el cual hace parte del Sistema de Transporte Público Colectivo tipo B y C que operan en todo el municipio de Rionegro, Antioquia. </t>
  </si>
  <si>
    <t xml:space="preserve">LUCIANO DE JESUS BAENA GAVIRIA </t>
  </si>
  <si>
    <t xml:space="preserve">Prestar los servicios de publicidad de la Marca Ciudad de Rionegro en el vehículo de placas TMZ 899, el cual hace parte del Sistema de Transporte Público Colectivo tipo B y C que operan en todo el municipio de Rionegro, Antioquia. </t>
  </si>
  <si>
    <t>DUVAN DE JESUS OROZCO OROZCO</t>
  </si>
  <si>
    <t xml:space="preserve">Prestar los servicios de publicidad de la Marca Ciudad de Rionegro en el vehículo de placas TOP-207, el cual hace parte del Sistema de Transporte Público Colectivo tipo B y C que operan en todo el municipio de Rionegro, Antioquia. </t>
  </si>
  <si>
    <t xml:space="preserve">JHOAN SEBASTIAN ARIAS CAICEDO </t>
  </si>
  <si>
    <t xml:space="preserve">Prestar los servicios de publicidad de la Marca Ciudad de Rionegro en el vehículo de placas TOQ-675 el cual hace parte del Sistema de Transporte Público Colectivo tipo B y C que operan en todo el municipio de Rionegro, Antioquia. </t>
  </si>
  <si>
    <t xml:space="preserve">VERONICA PATRICIA ROJAS GONZALEZ </t>
  </si>
  <si>
    <t xml:space="preserve">Prestar los servicios de publicidad de la Marca Ciudad de Rionegro en el vehículo de placas TOR-697 el cual hace parte del Sistema de Transporte Público Colectivo tipo B y C que operan en todo el municipio de Rionegro, Antioquia. </t>
  </si>
  <si>
    <t xml:space="preserve">Prestar los servicios de publicidad de la Marca Ciudad de Rionegro en el vehículo de placas TRF-106 el cual hace parte del Sistema de Transporte Público Colectivo tipo B y C que operan en todo el municipio de Rionegro, Antioquia. </t>
  </si>
  <si>
    <t>DIEGO ARMANDO CASTRO PEÑARANDA</t>
  </si>
  <si>
    <t xml:space="preserve">Prestar los servicios de publicidad de la Marca Ciudad de Rionegro en el vehículo de placas TOQ-297 el cual hace parte del Sistema de Transporte Público Colectivo tipo B y C que operan en todo el municipio de Rionegro, Antioquia. </t>
  </si>
  <si>
    <t xml:space="preserve">Prestar los servicios de publicidad de la Marca Ciudad de Rionegro en el vehículo de placas TOP-015 el cual hace parte del Sistema de Transporte Público Colectivo tipo B y C que operan en todo el municipio de Rionegro, Antioquia. </t>
  </si>
  <si>
    <t xml:space="preserve">Prestar los servicios de publicidad de la Marca Ciudad de Rionegro en el vehículo de placas TRH 575 el cual hace parte del Sistema de Transporte Público Colectivo tipo B y C que operan en todo el municipio de Rionegro, Antioquia. </t>
  </si>
  <si>
    <t xml:space="preserve">Prestar los servicios de publicidad de la Marca Ciudad de Rionegro en el vehículo de placas VCK 854 el cual hace parte del Sistema de Transporte Público Colectivo tipo B y C que operan en todo el municipio de Rionegro, Antioquia. </t>
  </si>
  <si>
    <t xml:space="preserve">Prestar los servicios de publicidad de la Marca Ciudad de Rionegro en el vehículo de placas SKR 590 el cual hace parte del Sistema de Transporte Público Colectivo tipo B y C que operan en todo el municipio de Rionegro, Antioquia. </t>
  </si>
  <si>
    <t>EDISON ALEXANDER OROZCO GOMEZ</t>
  </si>
  <si>
    <t xml:space="preserve">Prestar los servicios de publicidad de la Marca Ciudad de Rionegro en el vehículo de placas VMT-812 el cual hace parte del Sistema de Transporte Público Colectivo tipo B y C que operan en todo el municipio de Rionegro, Antioquia. </t>
  </si>
  <si>
    <t>MARIA LILI ALZATE CASTRO</t>
  </si>
  <si>
    <t xml:space="preserve">Prestar los servicios de publicidad de la Marca Ciudad de Rionegro en el vehículo de placas TSF 493 el cual hace parte del Sistema de Transporte Público Colectivo tipo B y C que operan en todo el municipio de Rionegro, Antioquia. </t>
  </si>
  <si>
    <t>JUAN DAVID ESCOBAR ARIAS</t>
  </si>
  <si>
    <t xml:space="preserve">Prestar los servicios de publicidad de la Marca Ciudad de Rionegro en el vehículo de placas TOQ 994 el cual hace parte del Sistema de Transporte Público Colectivo tipo B y C que operan en todo el municipio de Rionegro, Antioquia. </t>
  </si>
  <si>
    <t>ALIRIO DE JESUS JARAMILLO JARAMILLO</t>
  </si>
  <si>
    <t>ORLANDO DE JESUS GARCIA</t>
  </si>
  <si>
    <t xml:space="preserve">ORLANDO DE JESUS GARCIA </t>
  </si>
  <si>
    <t xml:space="preserve">Prestar los servicios de publicidad de la Marca Ciudad de Rionegro en el vehículo de placas TRD-575 el cual hace parte del Sistema de Transporte Público Colectivo tipo B y C que operan en todo el municipio de Rionegro, Antioquia. </t>
  </si>
  <si>
    <t xml:space="preserve">WILLIAM HERNAN VERGARA HENAO </t>
  </si>
  <si>
    <t>JORGE ELIECER MARIN LOPEZ</t>
  </si>
  <si>
    <t xml:space="preserve">Prestar los servicios de publicidad de la Marca Ciudad de Rionegro en el vehículo de placas TRE 573  el cual hace parte del Sistema de Transporte Público Colectivo tipo B y C que operan en todo el municipio de Rionegro, Antioquia. </t>
  </si>
  <si>
    <t xml:space="preserve">Prestar los servicios de publicidad de la Marca Ciudad de Rionegro en el vehículo de placas TTN-514  el cual hace parte del Sistema de Transporte Público Colectivo tipo B y C que operan en todo el municipio de Rionegro, Antioquia. </t>
  </si>
  <si>
    <t>YURANY ANDREA GOMEZ PERTUZ</t>
  </si>
  <si>
    <t xml:space="preserve">Prestar los servicios de publicidad de la Marca Ciudad de Rionegro en el vehículo de placas TOP-401  el cual hace parte del Sistema de Transporte Público Colectivo tipo B y C que operan en todo el municipio de Rionegro, Antioquia. </t>
  </si>
  <si>
    <t>DIEGO ANDRES BOETRO HURTADO</t>
  </si>
  <si>
    <t xml:space="preserve">Prestar los servicios de publicidad de la Marca Ciudad de Rionegro en el vehículo de placas TRE 642 el cual hace parte del Sistema de Transporte Público Colectivo tipo B y C que operan en todo el municipio de Rionegro, Antioquia. </t>
  </si>
  <si>
    <t>CARLOS ANDRES RESTREPO BAENA</t>
  </si>
  <si>
    <t xml:space="preserve">Prestar los servicios de publicidad de la Marca Ciudad de Rionegro en el vehículo de placas TOQ 198 el cual hace parte del Sistema de Transporte Público Colectivo tipo B y C que operan en todo el municipio de Rionegro, Antioquia. </t>
  </si>
  <si>
    <t xml:space="preserve">JULIO HERNAN ZAPATA DUQUE </t>
  </si>
  <si>
    <t xml:space="preserve">Prestar los servicios de publicidad de la Marca Ciudad de Rionegro en el vehículo de placas TSE 336 el cual hace parte del Sistema de Transporte Público Colectivo tipo B y C que operan en todo el municipio de Rionegro, Antioquia. </t>
  </si>
  <si>
    <t xml:space="preserve">Prestar los servicios de publicidad de la Marca Ciudad de Rionegro en el vehículo de placas TOQ 289 el cual hace parte del Sistema de Transporte Público Colectivo tipo B y C que operan en todo el municipio de Rionegro, Antioquia. </t>
  </si>
  <si>
    <t xml:space="preserve">Prestar los servicios de publicidad de la Marca Ciudad de Rionegro en el vehículo de placas TOQ 355 el cual hace parte del Sistema de Transporte Público Colectivo tipo B y C que operan en todo el municipio de Rionegro, Antioquia. </t>
  </si>
  <si>
    <t xml:space="preserve">Prestar los servicios de publicidad de la Marca Ciudad de Rionegro en el vehículo de placas TSF 396 el cual hace parte del Sistema de Transporte Público Colectivo tipo B y C que operan en todo el municipio de Rionegro, Antioquia. </t>
  </si>
  <si>
    <t xml:space="preserve">Prestar los servicios de publicidad de la Marca Ciudad de Rionegro en el vehículo de placas TRD 652 el cual hace parte del Sistema de Transporte Público Colectivo tipo B y C que operan en todo el municipio de Rionegro, Antioquia. </t>
  </si>
  <si>
    <t>JHON ALBEIRO ALZATE CASTRO</t>
  </si>
  <si>
    <t xml:space="preserve">Prestar los servicios de publicidad de la Marca Ciudad de Rionegro en el vehículo de placas TOP 742 el cual hace parte del Sistema de Transporte Público Colectivo tipo B y C que operan en todo el municipio de Rionegro, Antioquia. </t>
  </si>
  <si>
    <t>CLAUDIA MARIA GARCIA ARIAS</t>
  </si>
  <si>
    <t>Prestar los servicios de publicidad de la Marca Ciudad de Rionegro en el vehículo de placas  TOP 192, TPR 759, TRG 059, TRE 153 el cual hace parte del Sistema de Transporte Público Colectivo tipo B y C que operan en todo el municipio de Rionegro, Antioquia</t>
  </si>
  <si>
    <t>JORGE ALBERTO HENAO RESTREPO</t>
  </si>
  <si>
    <t xml:space="preserve">Prestar los servicios de publicidad de la Marca Ciudad de Rionegro en el vehículo de placas TOP-514  el cual hace parte del Sistema de Transporte Público Colectivo tipo B y C que operan en todo el municipio de Rionegro, Antioquia. </t>
  </si>
  <si>
    <t>DANIELA GIRALDO JIMENEZ</t>
  </si>
  <si>
    <t xml:space="preserve">Prestar los servicios de publicidad de la Marca Ciudad de Rionegro en el vehículo de placas  TOP 457 el cual hace parte del Sistema de Transporte Público Colectivo tipo B y C que operan en todo el municipio de Rionegro, Antioquia. </t>
  </si>
  <si>
    <t>ELKIN ELIECER VILLEGAS ARISTIZABAL</t>
  </si>
  <si>
    <t xml:space="preserve">Prestar los servicios de publicidad de la Marca Ciudad de Rionegro en el vehículo de placas TOQ-077, TOR-834  TOR-615 el cual hace parte del Sistema de Transporte Público Colectivo tipo B y C que operan en todo el municipio de Rionegro, Antioquia. </t>
  </si>
  <si>
    <t>HECTOR DE JESUS ESCOBAR ESCOBAR</t>
  </si>
  <si>
    <t xml:space="preserve">Prestar los servicios de publicidad de la Marca Ciudad de Rionegro en el vehículo de placas TRD 995 el cual hace parte del Sistema de Transporte Público Colectivo tipo B y C que operan en todo el municipio de Rionegro, Antioquia. </t>
  </si>
  <si>
    <t>MARIA ELVIA ARIAS</t>
  </si>
  <si>
    <t xml:space="preserve">Prestar los servicios de publicidad de la Marca Ciudad de Rionegro en el vehículo de placas TOQ 413 el cual hace parte del Sistema de Transporte Público Colectivo tipo B y C que operan en todo el municipio de Rionegro, Antioquia. </t>
  </si>
  <si>
    <t>MARIA MARGARITA ZULUAGA SANCHEZ</t>
  </si>
  <si>
    <t xml:space="preserve">Prestar los servicios de publicidad de la Marca Ciudad de Rionegro en el vehículo de placas TOP 757 el cual hace parte del Sistema de Transporte Público Colectivo tipo B y C que operan en todo el municipio de Rionegro, Antioquia. </t>
  </si>
  <si>
    <t xml:space="preserve">Prestar los servicios de publicidad de la Marca Ciudad de Rionegro en el vehículo de placas TOQ 178 el cual hace parte del Sistema de Transporte Público Colectivo tipo B y C que operan en todo el municipio de Rionegro, Antioquia. </t>
  </si>
  <si>
    <t>ALBA LENY MARTINEZ GOMEZ</t>
  </si>
  <si>
    <t xml:space="preserve">Prestar los servicios de publicidad de la Marca Ciudad de Rionegro en el vehículo de placas TOR983 el cual hace parte del Sistema de Transporte Público Colectivo tipo B y C que operan en todo el municipio de Rionegro, Antioquia. </t>
  </si>
  <si>
    <t>CARLOS MARIO VILLEGAS ARISTIZABAL</t>
  </si>
  <si>
    <t xml:space="preserve">Prestar los servicios de publicidad de la Marca Ciudad de Rionegro en el vehículo de placas TPP-436 el cual hace parte del Sistema de Transporte Público Colectivo tipo B y C que operan en todo el municipio de Rionegro, Antioquia. </t>
  </si>
  <si>
    <t>DORA LILIA ALZATE CASTRO</t>
  </si>
  <si>
    <t xml:space="preserve">Prestar los servicios de publicidad de la Marca Ciudad de Rionegro en el vehículo de placas TRE-967 el cual hace parte del Sistema de Transporte Público Colectivo tipo B y C que operan en todo el municipio de Rionegro, Antioquia. </t>
  </si>
  <si>
    <t>OSCAR DE JESUS BOTERO ROJAS</t>
  </si>
  <si>
    <t xml:space="preserve">Prestar los servicios de publicidad de la Marca Ciudad de Rionegro en el vehículo de placas TOR 989 y VZS 191 el cual hace parte del Sistema de Transporte Público Colectivo tipo B y C que operan en todo el municipio de Rionegro, Antioquia. </t>
  </si>
  <si>
    <t>LUIS FERNANDO GIRALDO HOYOS</t>
  </si>
  <si>
    <t xml:space="preserve">Prestar los servicios de publicidad de la Marca Ciudad de Rionegro en el vehículo de placas SWI 781 el cual hace parte del Sistema de Transporte Público Colectivo tipo B y C que operan en todo el municipio de Rionegro, Antioquia. </t>
  </si>
  <si>
    <t>NUBIA DEL SOCORRO ROMAN CASTRO</t>
  </si>
  <si>
    <t xml:space="preserve">Prestar los servicios de publicidad de la Marca Ciudad de Rionegro en el vehículo de placas SWL 585 el cual hace parte del Sistema de Transporte Público Colectivo tipo B y C que operan en todo el municipio de Rionegro, Antioquia. </t>
  </si>
  <si>
    <t>JUAN CARLOS MUÑOZ CERVANTES</t>
  </si>
  <si>
    <t xml:space="preserve">Prestar los servicios de publicidad de la Marca Ciudad de Rionegro en el vehículo de placas VKH 924 el cual hace parte del Sistema de Transporte Público Colectivo tipo B y C que operan en todo el municipio de Rionegro, Antioquia. </t>
  </si>
  <si>
    <t>JUAN JOSE ALVAREZ OCAMPO</t>
  </si>
  <si>
    <t xml:space="preserve">Prestar los servicios de publicidad de la Marca Ciudad de Rionegro en el vehículo de placas TRL 679, el cual hace parte del Sistema de Transporte Público Colectivo tipo B y C que operan en todo el municipio de Rionegro, Antioquia. </t>
  </si>
  <si>
    <t>ORLANDO DE JESUS ROJAS SANCHEZ</t>
  </si>
  <si>
    <t xml:space="preserve">Prestar los servicios de publicidad de la Marca Ciudad de Rionegro en el vehículo de placas TOS 065, TOR 025, TOQ 910, TRD 829 el cual hace parte del Sistema de Transporte Público Colectivo tipo B y C que operan en todo el municipio de Rionegro, Antioquia. </t>
  </si>
  <si>
    <t>FRANCISCO HERNAN ARISTIZABAL PINEDA</t>
  </si>
  <si>
    <t xml:space="preserve">Prestar los servicios de publicidad de la Marca Ciudad de Rionegro en el vehículo de placas TOR 996 el cual hace parte del Sistema de Transporte Público Colectivo tipo B y C que operan en todo el municipio de Rionegro, Antioquia. </t>
  </si>
  <si>
    <t>LUIS HERNANDO GARCES RENDON</t>
  </si>
  <si>
    <t xml:space="preserve">Prestar los servicios de publicidad de la Marca Ciudad de Rionegro en el vehículo de placas TOP 665 el cual hace parte del Sistema de Transporte Público Colectivo tipo B y C que operan en todo el municipio de Rionegro, Antioquia. </t>
  </si>
  <si>
    <t xml:space="preserve">IGNACIO DE JESUS HENAO JARAMILLO </t>
  </si>
  <si>
    <t xml:space="preserve">Prestar los servicios de publicidad de la Marca Ciudad de Rionegro en el vehículo de placas  TOS 073 el cual hace parte del Sistema de Transporte Público Colectivo tipo B y C que operan en todo el municipio de Rionegro, Antioquia. </t>
  </si>
  <si>
    <t xml:space="preserve">JAIRO ANTONIO ROJAS SANCHEZ </t>
  </si>
  <si>
    <t>Prestar los servicios de publicidad de la Marca Ciudad de Rionegro en el vehículo de placas  YAR 079- TPQ 265- TOC 296 el cual hace parte del Sistema de Transporte Público Colectivo tipo B y C que operan en todo el municipio de Rionegro, Antioquia</t>
  </si>
  <si>
    <t xml:space="preserve">SONIA LLANET CARVAJAL GIRALDO </t>
  </si>
  <si>
    <t>CS-91</t>
  </si>
  <si>
    <t>CS-92</t>
  </si>
  <si>
    <t>CS-93</t>
  </si>
  <si>
    <t>CS-94</t>
  </si>
  <si>
    <t>CS-95</t>
  </si>
  <si>
    <t>CS-96</t>
  </si>
  <si>
    <t>CS-97</t>
  </si>
  <si>
    <t>CS-98</t>
  </si>
  <si>
    <t>CS-99</t>
  </si>
  <si>
    <t>CS-100</t>
  </si>
  <si>
    <t>CS-101</t>
  </si>
  <si>
    <t>CS-102</t>
  </si>
  <si>
    <t>CS-103</t>
  </si>
  <si>
    <t>CS-104</t>
  </si>
  <si>
    <t>CS-105</t>
  </si>
  <si>
    <t>CS-106</t>
  </si>
  <si>
    <t>CS-107</t>
  </si>
  <si>
    <t>CS-108</t>
  </si>
  <si>
    <t>CS-109</t>
  </si>
  <si>
    <t>CS-110</t>
  </si>
  <si>
    <t>CS-111</t>
  </si>
  <si>
    <t>CS-112</t>
  </si>
  <si>
    <t>CS-113</t>
  </si>
  <si>
    <t>CS-114</t>
  </si>
  <si>
    <t>CS-115</t>
  </si>
  <si>
    <t>CS-116</t>
  </si>
  <si>
    <t>CS-117</t>
  </si>
  <si>
    <t>CS-118</t>
  </si>
  <si>
    <t>CS-119</t>
  </si>
  <si>
    <t>CS-120</t>
  </si>
  <si>
    <t>CS-121</t>
  </si>
  <si>
    <t>CS-122</t>
  </si>
  <si>
    <t>CS-123</t>
  </si>
  <si>
    <t>CS-124</t>
  </si>
  <si>
    <t>CS-125</t>
  </si>
  <si>
    <t>CS-126</t>
  </si>
  <si>
    <t>CS-127</t>
  </si>
  <si>
    <t>CS-128</t>
  </si>
  <si>
    <t xml:space="preserve">SERVICIOS DE MANTENIMIENTO CORRECTIVO, REPARACION, LATONERIA Y PINTURA Y SUMINISTRO DE REPUESTOS A VEHICULOS Y MOTOCILCETAS 0 LIVIANOS Y PESADOS. </t>
  </si>
  <si>
    <t>SERVICENTRO FENIX S.A.S.</t>
  </si>
  <si>
    <t>901.409.763-7</t>
  </si>
  <si>
    <t xml:space="preserve">EL PLAZO DE EJECUCIÓN, ES DECIR, EL TÉRMINO DURANTE EL CUAL EL CONTRATISTA SE COMPROMETE A CUMPLIR A ENTERA SATISFACCIÓN AL CONTRATANTE, EL OBJETO CONTRACTUAL, ES DE TRES (3) MESES, CONTADO DESDE LA SUSCRIPCIÓN DEL ACTA DE INICIO, SIN EXCEDER EL 31 DE DICIEMBRE DE 2025.  </t>
  </si>
  <si>
    <t xml:space="preserve">Prestar los servicios de publicidad de la Marca Ciudad de Rionegro en el vehículo de placas TOP 436 y TOQ 990 el cual hace parte del Sistema de Transporte Público Colectivo tipo B y C que operan en todo el municipio de Rionegro, Antioquia. </t>
  </si>
  <si>
    <t>CESAR ELADIO GIRALDO AGUDELO</t>
  </si>
  <si>
    <t>Prestar los servicios de publicidad de la Marca Ciudad de Rionegro en el vehículo de placas SKR 590 el cual hace parte del Sistema de Transporte Público Colectivo tipo B y C que operan en todo el municipio de Rionegro, Antioquia</t>
  </si>
  <si>
    <t xml:space="preserve">Prestar los servicios de publicidad de la Marca Ciudad de Rionegro en el vehículo de placas TOP 606, TOQ 952, STB 958 el cual hace parte del Sistema de Transporte Público Colectivo tipo B y C que operan en todo el municipio de Rionegro, Antioquia. </t>
  </si>
  <si>
    <t>WILLIAM ALBERTO GIRALDO AGUDELO</t>
  </si>
  <si>
    <t xml:space="preserve">Prestar los servicios de publicidad de la Marca Ciudad de Rionegro en el vehículo de placas TOP 578 el cual hace parte del Sistema de Transporte Público Colectivo tipo B y C que operan en todo el municipio de Rionegro, Antioquia. </t>
  </si>
  <si>
    <t>DIDY ALEXIS HENAO JARAMILLO</t>
  </si>
  <si>
    <t xml:space="preserve">Prestar los servicios de publicidad de la Marca Ciudad de Rionegro en el vehículo de placas  TOP 258-TOP 185- TOP 858- TRF 799- SMG 085 el cual hace parte del Sistema de Transporte Público Colectivo tipo B y C que operan en todo el municipio de Rionegro, Antioquia. </t>
  </si>
  <si>
    <t xml:space="preserve">FANY HERRERA ALZATE </t>
  </si>
  <si>
    <t xml:space="preserve">Prestar los servicios de publicidad de la Marca Ciudad de Rionegro en el vehículo de placas TPU 035 el cual hace parte del Sistema de Transporte Público Colectivo tipo B y C que operan en todo el municipio de Rionegro, Antioquia. </t>
  </si>
  <si>
    <t>LUZ EDILMA SERNA BLANDON</t>
  </si>
  <si>
    <t xml:space="preserve">Prestar los servicios de publicidad de la Marca Ciudad de Rionegro en el vehículo de placas VZD 699 el cual hace parte del Sistema de Transporte Público Colectivo tipo B y C que operan en todo el municipio de Rionegro, Antioquia. </t>
  </si>
  <si>
    <t>SAUL DE JESUS CASTRO TABARES</t>
  </si>
  <si>
    <t xml:space="preserve">Prestar los servicios de publicidad de la Marca Ciudad de Rionegro en el vehículo de placas TOP 021- TPP 201 el cual hace parte del Sistema de Transporte Público Colectivo tipo B y C que operan en todo el municipio de Rionegro, Antioquia. </t>
  </si>
  <si>
    <t>GONZALO DE JESUS SANCHEZ CARDONA</t>
  </si>
  <si>
    <t>Prestar los servicios de publicidad de la Marca Ciudad de Rionegro en el vehículo de placas TOP 361 el cual hace parte del Sistema de Transporte Público Colectivo tipo B y C que operan en todo el municipio de Rionegro, Antioquia</t>
  </si>
  <si>
    <t>EDGAR ALBERTO MEJIA HENAO</t>
  </si>
  <si>
    <t>Prestar los servicios de publicidad de la Marca Ciudad de Rionegro en el vehículo de placas TRE 636 el cual hace parte del Sistema de Transporte Público Colectivo tipo B y C que operan en todo el municipio de Rionegro, Antioquia</t>
  </si>
  <si>
    <t xml:space="preserve">Prestar los servicios de publicidad de la Marca Ciudad de Rionegro en el vehículo de placas UYR 554 el cual hace parte del Sistema de Transporte Público Colectivo tipo B y C que operan en todo el municipio de Rionegro, Antioquia. </t>
  </si>
  <si>
    <t xml:space="preserve">FERNEY VERGAÑO MAYORGA </t>
  </si>
  <si>
    <t xml:space="preserve">Prestar los servicios de publicidad de la Marca Ciudad de Rionegro en el vehículo de placas  TOP 008- TRD 659- TRD 455 el cual hace parte del Sistema de Transporte Público Colectivo tipo B y C que operan en todo el municipio de Rionegro, Antioquia. </t>
  </si>
  <si>
    <t>HECTOR ALVARO GOMEZ RENDON</t>
  </si>
  <si>
    <t xml:space="preserve">Prestar los servicios de publicidad de la Marca Ciudad de Rionegro en el vehículo de placas TRD 635 el cual hace parte del Sistema de Transporte Público Colectivo tipo B y C que operan en todo el municipio de Rionegro, Antioquia. </t>
  </si>
  <si>
    <t>CECILIA CASTRO CASTRO</t>
  </si>
  <si>
    <t xml:space="preserve">Prestar los servicios de publicidad de la Marca Ciudad de Rionegro en el vehículo de placas TRD 711- TOJ 471 el cual hace parte del Sistema de Transporte Público Colectivo tipo B y C que operan en todo el municipio de Rionegro, Antioquia. </t>
  </si>
  <si>
    <t>CARLOS ENRIQUE GOMEZ RENDON</t>
  </si>
  <si>
    <t>Prestar los servicios de publicidad de la Marca Ciudad de Rionegro en el vehículo de placas TPR 629 el cual hace parte del Sistema de Transporte Público Colectivo tipo B y C que operan en todo el municipio de Rionegro, Antioquia</t>
  </si>
  <si>
    <t>LUZ MARINA GOMEZ RENDON</t>
  </si>
  <si>
    <t xml:space="preserve">Prestar los servicios de publicidad de la Marca Ciudad de Rionegro en el vehículo de placas ZDA 242 el cual hace parte del Sistema de Transporte Público Colectivo tipo B y C que operan en todo el municipio de Rionegro, Antioquia. </t>
  </si>
  <si>
    <t>OSCAR SIGIFREDO TREJOS HENAO</t>
  </si>
  <si>
    <t>4 536.659</t>
  </si>
  <si>
    <t xml:space="preserve">Prestar los servicios de publicidad de la Marca Ciudad de Rionegro en el vehículo de placas TRE 074 el cual hace parte del Sistema de Transporte Público Colectivo tipo B y C que operan en todo el municipio de Rionegro, Antioquia. </t>
  </si>
  <si>
    <t xml:space="preserve">RICARDO DE JESUS GOMEZ VALENCIA </t>
  </si>
  <si>
    <t xml:space="preserve">Prestar los servicios de publicidad de la Marca Ciudad de Rionegro en el vehículo de placas TPT 986 el cual hace parte del Sistema de Transporte Público Colectivo tipo B y C que operan en todo el municipio de Rionegro, Antioquia. </t>
  </si>
  <si>
    <t>JAVIER DE JESUS SALZAR FRANCO</t>
  </si>
  <si>
    <t xml:space="preserve">Prestar los servicios de publicidad de la Marca Ciudad de Rionegro en el vehículo de placas TRD 979 el cual hace parte del Sistema de Transporte Público Colectivo tipo B y C que operan en todo el municipio de Rionegro, Antioquia. </t>
  </si>
  <si>
    <t>RUBEN DARIO BAENA GAVIRIA</t>
  </si>
  <si>
    <t xml:space="preserve">Prestar los servicios de publicidad de la Marca Ciudad de Rionegro en el vehículo de placas TOP 135 el cual hace parte del Sistema de Transporte Público Colectivo tipo B y C que operan en todo el municipio de Rionegro, Antioquia. </t>
  </si>
  <si>
    <t>MARCO ANTONIO SANCHEZ SANCHEZ</t>
  </si>
  <si>
    <t xml:space="preserve">Prestar los servicios de publicidad de la Marca Ciudad de Rionegro en el vehículo de placas TOP 880 el cual hace parte del Sistema de Transporte Público Colectivo tipo B y C que operan en todo el municipio de Rionegro, Antioquia. </t>
  </si>
  <si>
    <t>JOSE ANIBAL LOPEZ MARIN</t>
  </si>
  <si>
    <t xml:space="preserve">Prestar los servicios de publicidad de la Marca Ciudad de Rionegro en el vehículo de placas TOP 047 el cual hace parte del Sistema de Transporte Público Colectivo tipo B y C que operan en todo el municipio de Rionegro, Antioquia. </t>
  </si>
  <si>
    <t>NATALIA ANDREA ARISTIZABAL DIAZ</t>
  </si>
  <si>
    <t xml:space="preserve">Prestar los servicios de publicidad de la Marca Ciudad de Rionegro en el vehículo de placas VXI 915 el cual hace parte del Sistema de Transporte Público Colectivo tipo B y C que operan en todo el municipio de Rionegro, Antioquia. </t>
  </si>
  <si>
    <t xml:space="preserve">HECTOR DARIO GUARIN GARZON </t>
  </si>
  <si>
    <t xml:space="preserve">Prestar los servicios de publicidad de la Marca Ciudad de Rionegro en el vehículo de placas TBK 887 el cual hace parte del Sistema de Transporte Público Colectivo tipo B y C que operan en todo el municipio de Rionegro, Antioquia. </t>
  </si>
  <si>
    <t>DIEGO CATAÑEDA RESTREPO</t>
  </si>
  <si>
    <t xml:space="preserve">Prestar los servicios de publicidad de la Marca Ciudad de Rionegro en el vehículo de placas TOP 621 el cual hace parte del Sistema de Transporte Público Colectivo tipo B y C que operan en todo el municipio de Rionegro, Antioquia. </t>
  </si>
  <si>
    <t>CARLOS MARIO MONTOYA GALLEGO</t>
  </si>
  <si>
    <t xml:space="preserve">Prestar los servicios de publicidad de la Marca Ciudad de Rionegro en el vehículo de placas  TMH 430-TRE 083- TOP 153 el cual hace parte del Sistema de Transporte Público Colectivo tipo B y C que operan en todo el municipio de Rionegro, Antioquia. </t>
  </si>
  <si>
    <t xml:space="preserve">RODRIGO HUMBERTO OCAMPO LOPEZ  </t>
  </si>
  <si>
    <t xml:space="preserve">Prestar los servicios de publicidad de la Marca Ciudad de Rionegro en el vehículo de placas TOR 982 el cual hace parte del Sistema de Transporte Público Colectivo tipo B y C que operan en todo el municipio de Rionegro, Antioquia. </t>
  </si>
  <si>
    <t>JOSE DARIO LOPEZ CORRALES</t>
  </si>
  <si>
    <t xml:space="preserve">Prestar los servicios de publicidad de la Marca Ciudad de Rionegro en el vehículo de placas TOP 161 el cual hace parte del Sistema de Transporte Público Colectivo tipo B y C que operan en todo el municipio de Rionegro, Antioquia. </t>
  </si>
  <si>
    <t>JOANNY ALBERTO RODRIGUEZ GAVIRIA</t>
  </si>
  <si>
    <t xml:space="preserve">Prestar los servicios de publicidad de la Marca Ciudad de Rionegro en el vehículo de placas TOP 951 el cual hace parte del Sistema de Transporte Público Colectivo tipo B y C que operan en todo el municipio de Rionegro, Antioquia. </t>
  </si>
  <si>
    <t>JOSE DELFIN ALZATE AGUDELO</t>
  </si>
  <si>
    <t xml:space="preserve">Prestar los servicios de publicidad de la Marca Ciudad de Rionegro en el vehículo de placas XPK 162 el cual hace parte del Sistema de Transporte Público Colectivo tipo B y C que operan en todo el municipio de Rionegro, Antioquia. </t>
  </si>
  <si>
    <t xml:space="preserve">DIANA MARIA RENDON SEPULVEDA  </t>
  </si>
  <si>
    <t>JORNADA DE BIENESTAR LABORAL, RECREACIÓN Y ESPARCIMIENTO EN EL PARQUE COMFAMA COPACABANA, DIRIGIDA A LOS EMPLEADOS DEL PROGRAMA BICIRIO Y DEL PROGRAMA ZER, CON EL FIN DE FOMENTAR EL BIENESTAR INTEGRAL, FORTALECER LA INTEGRACIÓN Y GENERAR ESPACIOS DE RECREACIÓN QUE CONTRIBUYAN A LA DISMINUCIÓN DEL ESTRÉS Y AL MEJORAMIENTO DEL CLIMA ORGANIZACIONAL.</t>
  </si>
  <si>
    <t>CAJA DE COMPENSACIÓN FAMILIAR DE ANTIOQUIA COMFAMA</t>
  </si>
  <si>
    <t>890.900.841-9</t>
  </si>
  <si>
    <t xml:space="preserve">SERVICIO DE MANTENIMIENTO PREVENTIVO Y CORRECTIVO DE UPS, AIRE ACONDICIONADO, PLANTA DE ENERIGIA, ALARMAS Y DETECCION DE INCEDIOS PARA LA CONCESION TRANSITO RIONEGRO. </t>
  </si>
  <si>
    <t xml:space="preserve">UNION ELECTRICA S.A. </t>
  </si>
  <si>
    <t>890.937.250-6</t>
  </si>
  <si>
    <t>31/09/2025</t>
  </si>
  <si>
    <t xml:space="preserve">Prestar los servicios de publicidad de la Marca Ciudad de Rionegro en el vehículo de placas TPR 665 el cual hace parte del Sistema de Transporte Público Colectivo tipo B y C que operan en todo el municipio de Rionegro, Antioquia. </t>
  </si>
  <si>
    <t>SILVIO DE JESUS LOPEZ VALENCIA</t>
  </si>
  <si>
    <t xml:space="preserve">Prestar los servicios de publicidad de la Marca Ciudad de Rionegro en el vehículo de placas TKH 542 el cual hace parte del Sistema de Transporte Público Colectivo tipo B y C que operan en todo el municipio de Rionegro, Antioquia. </t>
  </si>
  <si>
    <t>MILTON ANDRES DUQUE ARISTIZABAL</t>
  </si>
  <si>
    <t xml:space="preserve">Prestar los servicios de publicidad de la Marca Ciudad de Rionegro en el vehículo de placas VIK 469, TOP 493, TPR 841, TOQ 969 el cual hace parte del Sistema de Transporte Público Colectivo tipo B y C que operan en todo el municipio de Rionegro, Antioquia. </t>
  </si>
  <si>
    <t>WILSON LOAIZA MANRIQUE</t>
  </si>
  <si>
    <t xml:space="preserve">Prestar los servicios de publicidad de la Marca Ciudad de Rionegro en el vehículo de placas TKH 411 el cual hace parte del Sistema de Transporte Público Colectivo tipo B y C que operan en todo el municipio de Rionegro, Antioquia. </t>
  </si>
  <si>
    <t xml:space="preserve">SANDRA MILENA JARAMILLO ZULUAGA  </t>
  </si>
  <si>
    <t>CS-129</t>
  </si>
  <si>
    <t>CS-130</t>
  </si>
  <si>
    <t>CS-131</t>
  </si>
  <si>
    <t>CS-132</t>
  </si>
  <si>
    <t>CS-133</t>
  </si>
  <si>
    <t>CS-134</t>
  </si>
  <si>
    <t>CS-135</t>
  </si>
  <si>
    <t>CS-136</t>
  </si>
  <si>
    <t>CS-137</t>
  </si>
  <si>
    <t>CS-138</t>
  </si>
  <si>
    <t>CS-139</t>
  </si>
  <si>
    <t>CS-140</t>
  </si>
  <si>
    <t>CS-141</t>
  </si>
  <si>
    <t>CS-142</t>
  </si>
  <si>
    <t>CS-143</t>
  </si>
  <si>
    <t>CS-144</t>
  </si>
  <si>
    <t>CS-145</t>
  </si>
  <si>
    <t>CS-146</t>
  </si>
  <si>
    <t>CS-147</t>
  </si>
  <si>
    <t>CS-148</t>
  </si>
  <si>
    <t>CS-149</t>
  </si>
  <si>
    <t>CS-150</t>
  </si>
  <si>
    <t>CS-151</t>
  </si>
  <si>
    <t>CS-152</t>
  </si>
  <si>
    <t>CS-153</t>
  </si>
  <si>
    <t>CS-154</t>
  </si>
  <si>
    <t>CS-155</t>
  </si>
  <si>
    <t>CS-156</t>
  </si>
  <si>
    <t>CS-157</t>
  </si>
  <si>
    <t>CS-158</t>
  </si>
  <si>
    <t>CS-159</t>
  </si>
  <si>
    <t>CS-160</t>
  </si>
  <si>
    <t>CS-161</t>
  </si>
  <si>
    <t>CS-162</t>
  </si>
  <si>
    <t>CS-163</t>
  </si>
  <si>
    <t>CS-164</t>
  </si>
  <si>
    <t>CS-165</t>
  </si>
  <si>
    <t>CS-166</t>
  </si>
  <si>
    <t>CS-167</t>
  </si>
  <si>
    <t>CS-168</t>
  </si>
  <si>
    <t>CS-169</t>
  </si>
  <si>
    <t>CS-170</t>
  </si>
  <si>
    <t>CS-171</t>
  </si>
  <si>
    <t>CS-172</t>
  </si>
  <si>
    <t>CS-173</t>
  </si>
  <si>
    <t>CS-174</t>
  </si>
  <si>
    <t>CS-175</t>
  </si>
  <si>
    <t>CS-176</t>
  </si>
  <si>
    <t>CS-177</t>
  </si>
  <si>
    <t>CS-178</t>
  </si>
  <si>
    <t>CS-179</t>
  </si>
  <si>
    <t>CS-180</t>
  </si>
  <si>
    <t>CS-181</t>
  </si>
  <si>
    <t>CS-182</t>
  </si>
  <si>
    <t xml:space="preserve">Prestar los servicios de publicidad de la Marca Ciudad de Rionegro en el vehículo de placas TRD 685 el cual hace parte del Sistema de Transporte Público Colectivo tipo B y C que operan en todo el municipio de Rionegro, Antioquia. </t>
  </si>
  <si>
    <t>SERVICIO DE CIBERSEGURIDAD EN PREMISAS PARA LA OPERACIÓN TRANSITO RIONEGRO Y SEDES EN ADMINISTRACIÓN DE SOMOS RIONEGRO S.A.S.</t>
  </si>
  <si>
    <t>UNE EPM TELECOMUNICACIONES S.A</t>
  </si>
  <si>
    <t xml:space="preserve">Prestar los servicios de publicidad de la Marca Ciudad de Rionegro en el vehículo de placas TOR 098 el cual hace parte del Sistema de Transporte Público Colectivo tipo B y C que operan en todo el municipio de Rionegro, Antioquia. </t>
  </si>
  <si>
    <t xml:space="preserve">OSCAR ANTONIO GIL CASTAÑO  </t>
  </si>
  <si>
    <t xml:space="preserve">Prestar los servicios de publicidad de la Marca Ciudad de Rionegro en el vehículo de placas TOR 281 el cual hace parte del Sistema de Transporte Público Colectivo tipo B y C que operan en todo el municipio de Rionegro, Antioquia. </t>
  </si>
  <si>
    <t>JOSE LEONEL CASTAÑO CARDONA</t>
  </si>
  <si>
    <t xml:space="preserve">Prestar los servicios de publicidad de la Marca Ciudad de Rionegro en el vehículo de placas TOQ 270 el cual hace parte del Sistema de Transporte Público Colectivo tipo B y C que operan en todo el municipio de Rionegro, Antioquia. </t>
  </si>
  <si>
    <t xml:space="preserve">Prestar los servicios de publicidad de la Marca Ciudad de Rionegro en el vehículo de placas TOP 208 el cual hace parte del Sistema de Transporte Público Colectivo tipo B y C que operan en todo el municipio de Rionegro, Antioquia. </t>
  </si>
  <si>
    <t xml:space="preserve">GIOVANNI ARBELAEZ HERNANDEZ  </t>
  </si>
  <si>
    <t xml:space="preserve">Prestar los servicios de publicidad de la Marca Ciudad de Rionegro en el vehículo de placas TRD 757  el cual hace parte del Sistema de Transporte Público Colectivo tipo B y C que operan en todo el municipio de Rionegro, Antioquia. </t>
  </si>
  <si>
    <t xml:space="preserve">ROLFI ALZATE MESA  </t>
  </si>
  <si>
    <t xml:space="preserve">Prestar los servicios de publicidad de la Marca Ciudad de Rionegro en el vehículo de placas TOR 099 el cual hace parte del Sistema de Transporte Público Colectivo tipo B y C que operan en todo el municipio de Rionegro, Antioquia. </t>
  </si>
  <si>
    <t>EDISON DE JESUS HENAO MARIN</t>
  </si>
  <si>
    <t>Prestar los servicios de publicidad de la Marca Ciudad de Rionegro en los vehículos de placas TOR 126- TOP 513 el cual hace parte del Sistema de Transporte Público Colectivo tipo B y C que operan en todo el municipio de Rionegro, Antioquia</t>
  </si>
  <si>
    <t xml:space="preserve">FRANCISCO JAVIER CARDONA MARIN  </t>
  </si>
  <si>
    <t xml:space="preserve">Prestar los servicios de publicidad de la Marca Ciudad de Rionegro en el vehículo de placas TOP 170  el cual hace parte del Sistema de Transporte Público Colectivo tipo B y C que operan en todo el municipio de Rionegro, Antioquia. </t>
  </si>
  <si>
    <t xml:space="preserve">MARTA CECILIA BOTERO ESCOBAR  </t>
  </si>
  <si>
    <t xml:space="preserve">Prestar los servicios de publicidad de la Marca Ciudad de Rionegro en el vehículo de placas SMA 493- TOS 010 el cual hace parte del Sistema de Transporte Público Colectivo tipo B y C que operan en todo el municipio de Rionegro, Antioquia. </t>
  </si>
  <si>
    <t xml:space="preserve">GENARO DE JESUS GIRALDO GIRALDO  </t>
  </si>
  <si>
    <t xml:space="preserve">Prestar los servicios de publicidad de la Marca Ciudad de Rionegro en el vehículo de placas YAQ 673- TOP 781 el cual hace parte del Sistema de Transporte Público Colectivo tipo B y C que operan en todo el municipio de Rionegro, Antioquia. </t>
  </si>
  <si>
    <t>OSCAR ALONSO ARIAS VERGARA</t>
  </si>
  <si>
    <t xml:space="preserve">Prestar los servicios de publicidad de la Marca Ciudad de Rionegro en el vehículo de placas TPR 315- TOS 046, el cual hace parte del Sistema de Transporte Público Colectivo tipo B y C que operan en todo el municipio de Rionegro, Antioquia. </t>
  </si>
  <si>
    <t xml:space="preserve">Prestar los servicios de publicidad de la Marca Ciudad de Rionegro en el vehículo de placas TPP 489 el cual hace parte del Sistema de Transporte Público Colectivo tipo B y C que operan en todo el municipio de Rionegro, Antioquia. </t>
  </si>
  <si>
    <t xml:space="preserve">DANIEL RESTREPO GOMEZ  </t>
  </si>
  <si>
    <t xml:space="preserve">Prestar los servicios de publicidad de la Marca Ciudad de Rionegro en el vehículo de placas TPS 387 el cual hace parte del Sistema de Transporte Público Colectivo tipo B y C que operan en todo el municipio de Rionegro, Antioquia. </t>
  </si>
  <si>
    <t xml:space="preserve">Prestar los servicios de publicidad de la Marca Ciudad de Rionegro en el vehículo de placas TOP 524  el cual hace parte del Sistema de Transporte Público Colectivo tipo B y C que operan en todo el municipio de Rionegro, Antioquia. </t>
  </si>
  <si>
    <t xml:space="preserve">SILVIA ELENA NOREÑA RENDON   </t>
  </si>
  <si>
    <t>14/11/1015</t>
  </si>
  <si>
    <t xml:space="preserve">Prestar los servicios de publicidad de la Marca Ciudad de Rionegro en el vehículo de placas TPQ 483 y TRF 206 el cual hace parte del Sistema de Transporte Público Colectivo tipo B y C que operan en todo el municipio de Rionegro, Antioquia. </t>
  </si>
  <si>
    <t>MANUEL SALVADOR RENDON RAMIREZ</t>
  </si>
  <si>
    <t xml:space="preserve">Prestar los servicios de publicidad de la Marca Ciudad de Rionegro en el vehículo de placas TOP 597 el cual hace parte del Sistema de Transporte Público Colectivo tipo B y C que operan en todo el municipio de Rionegro, Antioquia. </t>
  </si>
  <si>
    <t xml:space="preserve">MARGOTH ECHEVERRI HINCAPIE    </t>
  </si>
  <si>
    <t xml:space="preserve">Prestar los servicios de publicidad de la Marca Ciudad de Rionegro en el vehículo de placas TRE 307  el cual hace parte del Sistema de Transporte Público Colectivo tipo B y C que operan en todo el municipio de Rionegro, Antioquia. </t>
  </si>
  <si>
    <t xml:space="preserve">JUAN ESTEBAN RAMOS HINCAPIE   </t>
  </si>
  <si>
    <t xml:space="preserve">Prestar los servicios de publicidad de la Marca Ciudad de Rionegro en el vehículo de placas TRF 205- TOP 138- TOP 303  el cual hace parte del Sistema de Transporte Público Colectivo tipo B y C que operan en todo el municipio de Rionegro, Antioquia. </t>
  </si>
  <si>
    <t xml:space="preserve">JOSE JESUS RENDON RAMIREZ   </t>
  </si>
  <si>
    <t xml:space="preserve">Prestar los servicios de publicidad de la Marca Ciudad de Rionegro en el vehículo de placas TOC 245 y SBN 110 el cual hace parte del Sistema de Transporte Público Colectivo tipo B y C que operan en todo el municipio de Rionegro, Antioquia. </t>
  </si>
  <si>
    <t xml:space="preserve">Prestar los servicios de publicidad de la Marca Ciudad de Rionegro en el vehículo de placas VXI 493  el cual hace parte del Sistema de Transporte Público Colectivo tipo B y C que operan en todo el municipio de Rionegro, Antioquia. </t>
  </si>
  <si>
    <t xml:space="preserve">HECTOR DE JESUS CARVAJAL TORRES   </t>
  </si>
  <si>
    <t xml:space="preserve">Prestar los servicios de publicidad de la Marca Ciudad de Rionegro en el vehículo de placas TOR 695 el cual hace parte del Sistema de Transporte Público Colectivo tipo B y C que operan en todo el municipio de Rionegro, Antioquia. </t>
  </si>
  <si>
    <t xml:space="preserve">JAIRO ORLANDO VILLEGAS RAMIREZ   </t>
  </si>
  <si>
    <t xml:space="preserve">Prestar los servicios de publicidad de la Marca Ciudad de Rionegro en el vehículo de placas TRD 506 el cual hace parte del Sistema de Transporte Público Colectivo tipo B y C que operan en todo el municipio de Rionegro, Antioquia. </t>
  </si>
  <si>
    <t xml:space="preserve">JOSE GUSTAVO ZULUAGA GOMEZ   </t>
  </si>
  <si>
    <t xml:space="preserve">Prestar los servicios de publicidad de la Marca Ciudad de Rionegro en el vehículo de placas TOS 073  el cual hace parte del Sistema de Transporte Público Colectivo tipo B y C que operan en todo el municipio de Rionegro, Antioquia. </t>
  </si>
  <si>
    <t xml:space="preserve">JAIRO ANTONIO ROJAS SANCHEZ   </t>
  </si>
  <si>
    <t xml:space="preserve">Prestar los servicios de publicidad de la Marca Ciudad de Rionegro en el vehículo de placas STB 467  el cual hace parte del Sistema de Transporte Público Colectivo tipo B y C que operan en todo el municipio de Rionegro, Antioquia. </t>
  </si>
  <si>
    <t xml:space="preserve">GLORIA VERONICA CARDENAS VALENCIA   </t>
  </si>
  <si>
    <t xml:space="preserve">Prestar los servicios de publicidad de la Marca Ciudad de Rionegro en el vehículo de placas TPQ 445  el cual hace parte del Sistema de Transporte Público Colectivo tipo B y C que operan en todo el municipio de Rionegro, Antioquia. </t>
  </si>
  <si>
    <t xml:space="preserve">CARLOS HUMBERTO DUQUE GONZALEZ   </t>
  </si>
  <si>
    <t xml:space="preserve">Prestar los servicios de publicidad de la Marca Ciudad de Rionegro en los vehículos de placas  TOQ 579- TRF 577 cual hace parte del Sistema de Transporte Público Colectivo tipo B y C que operan en todo el municipio de Rionegro, Antioquia. </t>
  </si>
  <si>
    <t>URIEL DE JESUS ZAPATA JARAMILLO</t>
  </si>
  <si>
    <t xml:space="preserve">Prestar los servicios de publicidad de la Marca Ciudad de Rionegro en el vehículo de placas TOR 699 el cual hace parte del Sistema de Transporte Público Colectivo tipo B y C que operan en todo el municipio de Rionegro, Antioquia. </t>
  </si>
  <si>
    <t>NELSON ANDRES GARCIA OSPINA</t>
  </si>
  <si>
    <t xml:space="preserve">Prestar los servicios de publicidad de la Marca Ciudad de Rionegro en el vehículo de placas SJS 358 el cual hace parte del Sistema de Transporte Público Colectivo tipo B y C que operan en todo el municipio de Rionegro, Antioquia. </t>
  </si>
  <si>
    <t>OSCAR ALEBIRO MARIN GOMEZ</t>
  </si>
  <si>
    <t xml:space="preserve">Prestar los servicios de publicidad de la Marca Ciudad de Rionegro en el vehículo de placas TQ 913 el cual hace parte del Sistema de Transporte Público Colectivo tipo B y C que operan en todo el municipio de Rionegro, Antioquia. </t>
  </si>
  <si>
    <t>LUZ MARINA SAENZ JURADO</t>
  </si>
  <si>
    <t xml:space="preserve">Prestar los servicios de publicidad de la Marca Ciudad de Rionegro en el vehículo de placas TRD 992   el cual hace parte del Sistema de Transporte Público Colectivo tipo B y C que operan en todo el municipio de Rionegro, Antioquia. </t>
  </si>
  <si>
    <t>HECTOR JULIO AMAYA FLOREZ</t>
  </si>
  <si>
    <t xml:space="preserve">Prestar los servicios de publicidad de la Marca Ciudad de Rionegro en el vehículo de placas TOP 044 el cual hace parte del Sistema de Transporte Público Colectivo tipo B y C que operan en todo el municipio de Rionegro, Antioquia. </t>
  </si>
  <si>
    <t>GUILLERMO TABARES VALLEJO</t>
  </si>
  <si>
    <t xml:space="preserve">Prestar los servicios de publicidad de la Marca Ciudad de Rionegro en el vehículo de placas TRE 136 el cual hace parte del Sistema de Transporte Público Colectivo tipo B y C que operan en todo el municipio de Rionegro, Antioquia. </t>
  </si>
  <si>
    <t>FLOTA CORDOVA RIONEGRO S.A</t>
  </si>
  <si>
    <t>890925124-4</t>
  </si>
  <si>
    <t xml:space="preserve">Prestar los servicios de publicidad de la Marca Ciudad de Rionegro en el vehículo de placas TRD 237 el cual hace parte del Sistema de Transporte Público Colectivo tipo B y C que operan en todo el municipio de Rionegro, Antioquia. </t>
  </si>
  <si>
    <t>MIGUEL ANGEL GUARIN GARZON</t>
  </si>
  <si>
    <t xml:space="preserve">Prestar los servicios de publicidad de la Marca Ciudad de Rionegro en el vehículo de placas TPP 930  el cual hace parte del Sistema de Transporte Público Colectivo tipo B y C que operan en todo el municipio de Rionegro, Antioquia. </t>
  </si>
  <si>
    <t xml:space="preserve">AMILKAR RIVILLAS ZAPATA   </t>
  </si>
  <si>
    <t xml:space="preserve">Prestar los servicios de publicidad de la Marca Ciudad de Rionegro en el vehículo de placas TRF 709 el cual hace parte del Sistema de Transporte Público Colectivo tipo B y C que operan en todo el municipio de Rionegro, Antioquia. </t>
  </si>
  <si>
    <t>HECTOR ALONSO MARIN MORALES</t>
  </si>
  <si>
    <t xml:space="preserve">Prestar los servicios de publicidad de la Marca Ciudad de Rionegro en el vehículo de placas TOR 406 el cual hace parte del Sistema de Transporte Público Colectivo tipo B y C que operan en todo el municipio de Rionegro, Antioquia. </t>
  </si>
  <si>
    <t xml:space="preserve">IGNACIO RENDON RIVAS   </t>
  </si>
  <si>
    <t xml:space="preserve">Prestar los servicios de publicidad de la Marca Ciudad de Rionegro en el vehículo de placas TOP 468  el cual hace parte del Sistema de Transporte Público Colectivo tipo B y C que operan en todo el municipio de Rionegro, Antioquia. </t>
  </si>
  <si>
    <t xml:space="preserve">LAZARO ANTONIO MUÑOZ FRANCO   </t>
  </si>
  <si>
    <t xml:space="preserve">Prestar los servicios de publicidad de la Marca Ciudad de Rionegro en el vehículo de placas TRD 934 el cual hace parte del Sistema de Transporte Público Colectivo tipo B y C que operan en todo el municipio de Rionegro, Antioquia. </t>
  </si>
  <si>
    <t xml:space="preserve">JOSE LUCIANO RESTREPO BAENA   </t>
  </si>
  <si>
    <t xml:space="preserve">Prestar los servicios de publicidad de la Marca Ciudad de Rionegro en el vehículo de placas TOQ 457 el cual hace parte del Sistema de Transporte Público Colectivo tipo B y C que operan en todo el municipio de Rionegro, Antioquia. </t>
  </si>
  <si>
    <t>NORELA DEL SOCORRO MARTINEZ GOMEZ</t>
  </si>
  <si>
    <t xml:space="preserve">Prestar los servicios de publicidad de la Marca Ciudad de Rionegro en los vehículos de placas TOP 411- TOR 999- TOQ 919 el cual hace parte del Sistema de Transporte Público Colectivo tipo B y C que operan en todo el municipio de Rionegro, Antioquia. </t>
  </si>
  <si>
    <t>COOPERATIVA DE TRANSPORTADORES DE RIONEGRO COOPTRANRIONEGRO</t>
  </si>
  <si>
    <t>800148321-8</t>
  </si>
  <si>
    <t xml:space="preserve">Prestar los servicios de publicidad de la Marca Ciudad de Rionegro en el vehículo de placas UQE 433  el cual hace parte del Sistema de Transporte Público Colectivo tipo B y C que operan en todo el municipio de Rionegro, Antioquia. </t>
  </si>
  <si>
    <t xml:space="preserve">SAMUEL HUMBERTO SUAREZ PULGARIN   </t>
  </si>
  <si>
    <t>Prestar los servicios de publicidad de la Marca Ciudad de Rionegro en el vehículo de placas TOP 515  el cual hace parte del Sistema de Transporte Público Colectivo tipo B y C que operan en todo el municipio de Rionegro, Antioquia</t>
  </si>
  <si>
    <t xml:space="preserve">ERNEY DE JESUS CASTAÑO QUINTERO   </t>
  </si>
  <si>
    <t xml:space="preserve">Prestar los servicios de publicidad de la Marca Ciudad de Rionegro en el vehículo de placas TOP 272 el cual hace parte del Sistema de Transporte Público Colectivo tipo B y C que operan en todo el municipio de Rionegro, Antioquia. </t>
  </si>
  <si>
    <t xml:space="preserve">BLAS EDILIO HINCAPIE JARAMILLO   </t>
  </si>
  <si>
    <t xml:space="preserve">Prestar los servicios de publicidad de la Marca Ciudad de Rionegro en el vehículo de placas YAQ 531 el cual hace parte del Sistema de Transporte Público Colectivo tipo B y C que operan en todo el municipio de Rionegro, Antioquia. </t>
  </si>
  <si>
    <t>JOSE LUIS BAENA SANCHEZ</t>
  </si>
  <si>
    <t xml:space="preserve">Prestar los servicios de publicidad de la Marca Ciudad de Rionegro en el vehículo de placas TRD 780 el cual hace parte del Sistema de Transporte Público Colectivo tipo B y C que operan en todo el municipio de Rionegro, Antioquia. </t>
  </si>
  <si>
    <t xml:space="preserve">YOHAN DAVID ARIAS CASTRILLON  </t>
  </si>
  <si>
    <t xml:space="preserve">Prestar los servicios de publicidad de la Marca Ciudad de Rionegro en el vehículo de placas TOP 145 el cual hace parte del Sistema de Transporte Público Colectivo tipo B y C que operan en todo el municipio de Rionegro, Antioquia. </t>
  </si>
  <si>
    <t xml:space="preserve">JORGE DE JESUS TABARES ARANGO  </t>
  </si>
  <si>
    <t xml:space="preserve">Prestar los servicios de publicidad de la Marca Ciudad de Rionegro en el vehículo de placas TOS 029 el cual hace parte del Sistema de Transporte Público Colectivo tipo B y C que operan en todo el municipio de Rionegro, Antioquia. </t>
  </si>
  <si>
    <t>REINALDO DE JESUS ALZATE AGUDELO</t>
  </si>
  <si>
    <t>TRANSPORTES URBANO RIONEGRO S.A</t>
  </si>
  <si>
    <t xml:space="preserve">Prestar los servicios de publicidad de la Marca Ciudad de Rionegro en los vehículos de placas TEO 340- TOQ 455 el cual hace parte del Sistema de Transporte Público Colectivo tipo B y C que operan en todo el municipio de Rionegro, Antioquia. </t>
  </si>
  <si>
    <t>8 9 0 9 1 6 9 3 3</t>
  </si>
  <si>
    <t>DESARROLLAR E IMPLEMENTAR UN PROCESO DE FORMACIÓN INTEGRAL ORIENTADO AL FORTALECIMIENTO DE LAS HABILIDADES RELACIONALES, LA COMUNICACIÓN EFECTIVA Y LA CONSOLIDACIÓN DE LOS VÍNCULOS ORGANIZACIONALES ENTRE LOS COLABORADORES DE LA EMPRESA SOMOS RIONEGRO S.A.S., COMO PARTE DE UNA ESTRATEGIA DE DESARROLLO ORGANIZACIONAL QUE CONTRIBUYA AL MEJORAMIENTO DEL CLIMA LABORAL, EL TRABAJO COLABORATIVO Y EL DESEMPEÑO INSTITUCIONAL.</t>
  </si>
  <si>
    <t>CARLOS ARTURO ROBLEDO MARIN</t>
  </si>
  <si>
    <t xml:space="preserve">EL PLAZO DE EJECUCIÓN SERÁ DE OCHO (8) DÍAS, CONTADOS A PARTIR DE LA SUSCRIPCIÓN DEL ACTA DE INICIO, SIN EXCEDER EL 31 DE DICIEMBRE DE 2025.. </t>
  </si>
  <si>
    <t>CS-183</t>
  </si>
  <si>
    <t xml:space="preserve">Prestar los servicios de publicidad de la Marca Ciudad de Rionegro en el vehículo de placas TOQ 869, TOQ 822, TPR 633 y TOP 296 el cual hace parte del Sistema de Transporte Público Colectivo tipo B y C que operan en todo el municipio de Rionegro, Antioquia. </t>
  </si>
  <si>
    <t>CS-184</t>
  </si>
  <si>
    <t>SERVICIO DE LOGISTICA PARA LA INSTALACIÓN, OPERACIÓN, ACOMPAÑAMIENTO TÉCNICO, PUESTA EN FUNCIONAMIENTO Y POSTERIOR RETIRO DE LOS ELEMENTOS, EQUIPOS Y DEMAS ACTIVIDADES COMPLEMENTARIAS REQUERIDAS PARA GARANTIZAR EL ADECUADO DESARROLLO DE LAS ACTIVIDADES DERIVADAS DEL PROYECTO “A RIONEGRO LO MUEVES TÚ”. CONTRATO INTERADMNISTRIVO No 10-09-00-00-21-16-056-2025.</t>
  </si>
  <si>
    <t xml:space="preserve">El plazo de la ejecución es de cinco (5) meses contados desde la suscripión del acta de inicio y sin exceder el 30 de junio de 2026. </t>
  </si>
  <si>
    <t>El plazo de ejecución del contrato será de SEIS (06) MESES, contados a partir desde la desde la suscripción del acta de inicio, sin exceder el 02 de julio de 2026.</t>
  </si>
  <si>
    <t>El plazo de ejecución del contrato será de SEIS (06) MESES, contados desde la suscripción del acta de inicio, sin exceder el 02 de julio de 2026.</t>
  </si>
  <si>
    <t>S-010</t>
  </si>
  <si>
    <t>S-011</t>
  </si>
  <si>
    <t>S-012</t>
  </si>
  <si>
    <t>S-013</t>
  </si>
  <si>
    <t>S-014</t>
  </si>
  <si>
    <t>S-015</t>
  </si>
  <si>
    <t>S-016</t>
  </si>
  <si>
    <t>SUMINISTRO DE ROLLOS DE PAPEL TÉRMICO PARA LOS DISPOSITIVOS MÓVILES E IMPRESORA DE LOS PROGRAMAS ZONAS DE ESTACIONAMIENTO REGULADO Z.E.R.</t>
  </si>
  <si>
    <t>EL PLAZO DE EJECUCIÓN SERÁ DE CINCO (05) MESES, CONTADOS A PARTIR DE LA FECHA DE SUSCRIPCIÓN DEL ACTA DE INICIO, EN TODO CASO SIN EXCEDER SIN EXCEDER EL 31 DE DICIEMBRE DE 2025.</t>
  </si>
  <si>
    <t>SUMINISTRO DE KITS DE SEGURIDAD, REPUESTOS Y COMPONENTES PARA LOS DIFERENTES PROGRAMAS DEL SISTEMA DE BICICLETAS PUBLICAS DE RIONEGRO “BICIRIO”.</t>
  </si>
  <si>
    <t>HERNANDO OTALVARO L Y CIA LTDA</t>
  </si>
  <si>
    <t>890.921.718-0</t>
  </si>
  <si>
    <t>DOS (02) MESES Y QUINCE (15) DÍAS, CONTADOS A PARTIR DE LA SUSCRIPCION DEL ACTA DE INICIO SIN SUPERAR EL 30 DE DICIEMBRE DE 2025.</t>
  </si>
  <si>
    <t>SUMINISTRO DE INSUMOS, PARTES, COMPONENTES DISPOSITIVOS ELECTRÓNICOS, ELÉCTRICOS, Y COMUNICACIONES PARA EL MANTENIMIENTO PREVENTIVO Y CORRECTIVO DE LAS DIFERENTES ESTACIONES DEL SISTEMA DE BICICLETAS PUBLICAS DE RIONEGRO (BICIRIO)</t>
  </si>
  <si>
    <t>INTER-TELCO S.A.S</t>
  </si>
  <si>
    <t>900.382.516-1</t>
  </si>
  <si>
    <t xml:space="preserve">Dos (02) meses y cinco (05) días, contados a partir de la suscripción del acta de inicio, sin superar el 30 de diciembre de 2025.  </t>
  </si>
  <si>
    <t>SUMINISTRO DE DOTACIÓN PARA LOS DIFERENTES PROGRAMAS DE LA EMPRESA SOMOS RIONEGRO S.A.S</t>
  </si>
  <si>
    <t xml:space="preserve">ANDRES FELIPE VELEZ MUÑOZ  </t>
  </si>
  <si>
    <t>El plazo de ejecución será de DOS (2) MESES, contados a partir de la suscripción del acta de inicio sin exceder el 31 de diciembre de 2025</t>
  </si>
  <si>
    <t>SUMINISTRO DE DOTACIÓN PARA EL PERSONAL QUE EJECUTARA LAS ACTIVIDADES DERIVADAS DEL CONTRATO INTERADMINISTRATIVO “A RIONEGRO LO MUEVES TÚ” N°10.09.00.00-21.16-056-2025.</t>
  </si>
  <si>
    <t>ANDRES FELIPE OSPINA VASCO</t>
  </si>
  <si>
    <t>El plazo de ejecución es de cinco (5) meses contados desde la suscripción del acta de inicio y estará sujeto al plazo del Contrato Interadministrativo No. 10-09-00-00-21-16-056-2025.</t>
  </si>
  <si>
    <t>SUMINISTRO DE LA ESTRUCTURA DE SOPORTES METALICOS Y TRAMPA DE GRASA EN ACERO INOXIDABLE, PARA REALIZAR LOS MANTENIMIENTOS DE LAS BICICLETAS DEL PROGRAMA BICIRIO DEL MUNICIPIO DE RIONEGRO</t>
  </si>
  <si>
    <t xml:space="preserve">SINSUTEC S.A.S  </t>
  </si>
  <si>
    <t>901.372.245-1</t>
  </si>
  <si>
    <t>11.223.330.30</t>
  </si>
  <si>
    <t xml:space="preserve">El plazo de la ejecución es de quince (15) días, contados a partir de la suscripción del acta de inicio, sin exceder el 31 de diciembre de 2025. </t>
  </si>
  <si>
    <t>CO-02-2025</t>
  </si>
  <si>
    <t>SUMINISTRO E INSTALACIÓN DE SEÑALIZACIÓN VERTICAL Y HORIZONTAL; ELEMENTOS ESTRUCTURALES Y CONEXIONES PARA LOS DISPOSITIVOS SAST  Y DEMAS NECESIDADES DE LOS DIFERENTES PROGRAMAS DE SOMOS EN EL MUNICIPIO DE RIONEGRO.</t>
  </si>
  <si>
    <t>P &amp; C PINTURAS Y COLORES S.A.S.</t>
  </si>
  <si>
    <t>901.359.375-7</t>
  </si>
  <si>
    <t>El plazo de ejecución, es decir, el término durante el cual EL CONTRATISTA se compromete a cumplir a entera satisfacción al CONTRATANTE, el objeto contractual, es de DOS (2) MESES Y VEINTE (20) DÍAS, contados a partir de la suscripción del Acta de Inicio del contrato sin exceder el 31 de diciembre del año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</si>
</sst>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8" formatCode="&quot;$&quot;\ #,##0.00;[Red]\-&quot;$&quot;\ #,##0.00"/>
    <numFmt numFmtId="44" formatCode="_-&quot;$&quot;\ * #,##0.00_-;\-&quot;$&quot;\ * #,##0.00_-;_-&quot;$&quot;\ * &quot;-&quot;??_-;_-@_-"/>
    <numFmt numFmtId="164" formatCode="_-&quot;$&quot;* #,##0_-;\-&quot;$&quot;* #,##0_-;_-&quot;$&quot;* &quot;-&quot;_-;_-@_-"/>
    <numFmt numFmtId="165" formatCode="m/d/yy;@"/>
  </numFmts>
  <fonts count="15" x14ac:knownFonts="1">
    <font>
      <sz val="11"/>
      <color theme="1"/>
      <name val="Aptos Narrow"/>
      <family val="2"/>
      <scheme val="minor"/>
    </font>
    <font>
      <b/>
      <sz val="7"/>
      <color theme="1"/>
      <name val="Arial"/>
      <family val="2"/>
    </font>
    <font>
      <sz val="7"/>
      <color theme="1"/>
      <name val="Arial"/>
      <family val="2"/>
    </font>
    <font>
      <sz val="7"/>
      <name val="Arial"/>
      <family val="2"/>
    </font>
    <font>
      <sz val="8"/>
      <name val="Aptos Narrow"/>
      <family val="2"/>
      <scheme val="minor"/>
    </font>
    <font>
      <sz val="9"/>
      <color theme="1"/>
      <name val="Arial"/>
      <family val="2"/>
    </font>
    <font>
      <sz val="8"/>
      <color theme="1"/>
      <name val="Arial"/>
      <family val="2"/>
    </font>
    <font>
      <b/>
      <sz val="12"/>
      <color theme="1"/>
      <name val="Arial"/>
      <family val="2"/>
    </font>
    <font>
      <b/>
      <sz val="8"/>
      <color theme="1"/>
      <name val="Arial"/>
      <family val="2"/>
    </font>
    <font>
      <b/>
      <sz val="9"/>
      <color theme="1"/>
      <name val="Arial"/>
      <family val="2"/>
    </font>
    <font>
      <b/>
      <sz val="9"/>
      <name val="Arial"/>
      <family val="2"/>
    </font>
    <font>
      <sz val="8"/>
      <name val="Arial"/>
      <family val="2"/>
    </font>
    <font>
      <sz val="11"/>
      <color rgb="FF9C0006"/>
      <name val="Aptos Narrow"/>
      <family val="2"/>
      <scheme val="minor"/>
    </font>
    <font>
      <sz val="7"/>
      <color rgb="FF9C0006"/>
      <name val="Arial"/>
      <family val="2"/>
    </font>
    <font>
      <sz val="12"/>
      <color theme="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3" tint="0.749992370372631"/>
        <bgColor indexed="64"/>
      </patternFill>
    </fill>
    <fill>
      <patternFill patternType="solid">
        <fgColor rgb="FFFFC7CE"/>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diagonal/>
    </border>
  </borders>
  <cellStyleXfs count="16">
    <xf numFmtId="0" fontId="0" fillId="0" borderId="0"/>
    <xf numFmtId="0" fontId="12" fillId="4" borderId="0" applyNumberFormat="0" applyBorder="0" applyAlignment="0" applyProtection="0"/>
    <xf numFmtId="0" fontId="14" fillId="0" borderId="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cellStyleXfs>
  <cellXfs count="72">
    <xf numFmtId="0" fontId="0" fillId="0" borderId="0" xfId="0"/>
    <xf numFmtId="0" fontId="2" fillId="2" borderId="1" xfId="0" applyFont="1" applyFill="1" applyBorder="1" applyAlignment="1">
      <alignment horizontal="center" vertical="center" wrapText="1"/>
    </xf>
    <xf numFmtId="6"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0" fillId="0" borderId="1" xfId="0" applyBorder="1"/>
    <xf numFmtId="3" fontId="3" fillId="2"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6" fontId="2"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5"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13" fillId="4" borderId="5" xfId="1" applyFont="1" applyBorder="1" applyAlignment="1">
      <alignment horizontal="center" vertical="center" wrapText="1"/>
    </xf>
    <xf numFmtId="0" fontId="13" fillId="4" borderId="1" xfId="1" applyFont="1" applyBorder="1" applyAlignment="1">
      <alignment horizontal="center" vertical="center" wrapText="1"/>
    </xf>
    <xf numFmtId="3" fontId="13" fillId="4" borderId="1" xfId="1" applyNumberFormat="1" applyFont="1" applyBorder="1" applyAlignment="1">
      <alignment horizontal="center" vertical="center" wrapText="1"/>
    </xf>
    <xf numFmtId="6" fontId="13" fillId="4" borderId="1" xfId="1" applyNumberFormat="1" applyFont="1" applyBorder="1" applyAlignment="1">
      <alignment horizontal="center" vertical="center" wrapText="1"/>
    </xf>
    <xf numFmtId="14" fontId="13" fillId="4" borderId="1" xfId="1" applyNumberFormat="1" applyFont="1" applyBorder="1" applyAlignment="1">
      <alignment horizontal="center" vertical="center" wrapText="1"/>
    </xf>
    <xf numFmtId="0" fontId="13" fillId="4" borderId="1" xfId="1" applyFont="1" applyBorder="1"/>
    <xf numFmtId="0" fontId="2" fillId="0" borderId="0" xfId="0" applyFont="1"/>
    <xf numFmtId="0" fontId="5" fillId="2" borderId="0" xfId="0" applyFont="1" applyFill="1"/>
    <xf numFmtId="0" fontId="9" fillId="2" borderId="5"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6" fontId="2" fillId="2" borderId="6" xfId="0" applyNumberFormat="1" applyFont="1" applyFill="1" applyBorder="1" applyAlignment="1">
      <alignment horizontal="center" vertical="center" wrapText="1"/>
    </xf>
    <xf numFmtId="6" fontId="2" fillId="2" borderId="2" xfId="0" applyNumberFormat="1" applyFont="1" applyFill="1" applyBorder="1" applyAlignment="1">
      <alignment horizontal="center" vertical="center" wrapText="1"/>
    </xf>
    <xf numFmtId="6" fontId="2" fillId="2" borderId="5" xfId="0" applyNumberFormat="1" applyFont="1" applyFill="1" applyBorder="1" applyAlignment="1">
      <alignment horizontal="center" vertical="center" wrapText="1"/>
    </xf>
    <xf numFmtId="0" fontId="6"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3" fontId="2" fillId="2" borderId="6" xfId="0" applyNumberFormat="1" applyFont="1" applyFill="1" applyBorder="1" applyAlignment="1">
      <alignment horizontal="center" vertical="center" wrapText="1"/>
    </xf>
    <xf numFmtId="0" fontId="3" fillId="2" borderId="6" xfId="0" applyFont="1" applyFill="1" applyBorder="1" applyAlignment="1">
      <alignment horizontal="center" vertical="center" wrapText="1"/>
    </xf>
    <xf numFmtId="14" fontId="3" fillId="2" borderId="6"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0" borderId="6" xfId="0" applyBorder="1"/>
    <xf numFmtId="0" fontId="6"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3" fontId="2"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14" fontId="3" fillId="2" borderId="2" xfId="0" applyNumberFormat="1" applyFont="1" applyFill="1" applyBorder="1" applyAlignment="1">
      <alignment horizontal="center" vertical="center" wrapText="1"/>
    </xf>
    <xf numFmtId="6" fontId="3"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2" xfId="0" applyBorder="1"/>
    <xf numFmtId="0" fontId="6"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6" fontId="3" fillId="2" borderId="3" xfId="0" applyNumberFormat="1" applyFont="1" applyFill="1" applyBorder="1" applyAlignment="1">
      <alignment horizontal="center" vertical="center" wrapText="1"/>
    </xf>
    <xf numFmtId="14" fontId="3" fillId="2" borderId="3" xfId="0" applyNumberFormat="1"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4" xfId="0" applyBorder="1"/>
    <xf numFmtId="0" fontId="2" fillId="2" borderId="0" xfId="0" applyFont="1" applyFill="1" applyAlignment="1">
      <alignment horizontal="center" vertical="center" wrapText="1"/>
    </xf>
    <xf numFmtId="0" fontId="0" fillId="5" borderId="0" xfId="0" applyFill="1"/>
    <xf numFmtId="8" fontId="2" fillId="2" borderId="1" xfId="0" applyNumberFormat="1" applyFont="1" applyFill="1" applyBorder="1" applyAlignment="1">
      <alignment horizontal="center" vertical="center" wrapText="1"/>
    </xf>
    <xf numFmtId="165" fontId="3" fillId="2" borderId="1" xfId="0" applyNumberFormat="1" applyFont="1" applyFill="1" applyBorder="1" applyAlignment="1">
      <alignment horizontal="center" vertical="center" wrapText="1"/>
    </xf>
    <xf numFmtId="165" fontId="13" fillId="4" borderId="1" xfId="1" applyNumberFormat="1" applyFont="1" applyBorder="1" applyAlignment="1">
      <alignment horizontal="center" vertical="center" wrapText="1"/>
    </xf>
    <xf numFmtId="165" fontId="3" fillId="2" borderId="6" xfId="0" applyNumberFormat="1" applyFont="1" applyFill="1" applyBorder="1" applyAlignment="1">
      <alignment horizontal="center" vertical="center" wrapText="1"/>
    </xf>
    <xf numFmtId="0" fontId="0" fillId="2" borderId="1" xfId="0" applyFill="1" applyBorder="1"/>
    <xf numFmtId="0" fontId="0" fillId="2" borderId="0" xfId="0" applyFill="1"/>
    <xf numFmtId="0" fontId="8" fillId="2"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16">
    <cellStyle name="Incorrecto" xfId="1" builtinId="27"/>
    <cellStyle name="Moneda [0] 2" xfId="5" xr:uid="{2308D2BA-C04F-4A6C-96B8-40D71D5AE9D7}"/>
    <cellStyle name="Moneda 10" xfId="15" xr:uid="{2578D3C6-6CFD-4B72-9F28-58FEA825A04D}"/>
    <cellStyle name="Moneda 2" xfId="6" xr:uid="{F76170FA-2685-4FCE-8CCA-803D837B3094}"/>
    <cellStyle name="Moneda 2 2" xfId="11" xr:uid="{776AE117-ACA1-403B-B3DE-5EB9503ECF5B}"/>
    <cellStyle name="Moneda 3" xfId="4" xr:uid="{4639CA19-B610-4296-9A29-BB99D1268412}"/>
    <cellStyle name="Moneda 3 2" xfId="10" xr:uid="{1E6A9B1B-FBF7-4ACD-90F7-ECA796DD743D}"/>
    <cellStyle name="Moneda 4" xfId="7" xr:uid="{B70AE3D0-7B96-46A5-A866-6BAC40CAF91D}"/>
    <cellStyle name="Moneda 4 2" xfId="12" xr:uid="{8F7F58BD-B71B-4A57-8C58-1C7C6C939C20}"/>
    <cellStyle name="Moneda 5" xfId="3" xr:uid="{17ACD1FC-A80D-40AF-B2F7-8C850D99B312}"/>
    <cellStyle name="Moneda 6" xfId="8" xr:uid="{E73427A1-A56A-486E-B239-D4E928A1AB9D}"/>
    <cellStyle name="Moneda 7" xfId="9" xr:uid="{C14C6FBA-D3E0-40CB-8ED2-F8A441F4BC9C}"/>
    <cellStyle name="Moneda 8" xfId="13" xr:uid="{247CCDF1-9547-4606-B984-B060D6430015}"/>
    <cellStyle name="Moneda 9" xfId="14" xr:uid="{03B80273-BA11-4619-908E-22FE888737B3}"/>
    <cellStyle name="Normal" xfId="0" builtinId="0"/>
    <cellStyle name="Normal 2" xfId="2" xr:uid="{E4D47F93-CB53-45AA-907D-BA6CE860E6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theme" Target="theme/theme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calcChain" Target="calcChain.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sharedStrings" Target="sharedString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Z:\CONTRATOS%202025\ORDENES%20DE%20COMPRA\OC%20011-2025%20TELEVISOR\OC%20011-2025%20TELEVISOR.xlsx" TargetMode="External"/><Relationship Id="rId1" Type="http://schemas.openxmlformats.org/officeDocument/2006/relationships/externalLinkPath" Target="file:///Z:\CONTRATOS%202025\ORDENES%20DE%20COMPRA\OC%20011-2025%20TELEVISOR\OC%20011-2025%20TELEVISOR.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Z:\CONTRATOS%202025\ORDENES%20DE%20COMPRA\OC%20020-2025%20POLIZA%20A%20RIONEGRO%20LO%20MUEVES%20TU\OC%2020-2025%20%20POLIZAS%20A%20RIONEGRO%20LO%20MUEVES%20TU.xlsx" TargetMode="External"/><Relationship Id="rId1" Type="http://schemas.openxmlformats.org/officeDocument/2006/relationships/externalLinkPath" Target="file:///Z:\CONTRATOS%202025\ORDENES%20DE%20COMPRA\OC%20020-2025%20POLIZA%20A%20RIONEGRO%20LO%20MUEVES%20TU\OC%2020-2025%20%20POLIZAS%20A%20RIONEGRO%20LO%20MUEVES%20TU.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Z:\CONTRATOS%202025\ORDENES%20DE%20COMPRA\OC%20021-2025%20POLIZA%20HABILITACION%20TERMINAL\OC%2021-2025%20%20POLIZAS.xlsx" TargetMode="External"/><Relationship Id="rId1" Type="http://schemas.openxmlformats.org/officeDocument/2006/relationships/externalLinkPath" Target="file:///Z:\CONTRATOS%202025\ORDENES%20DE%20COMPRA\OC%20021-2025%20POLIZA%20HABILITACION%20TERMINAL\OC%2021-2025%20%20POLIZAS.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Z:\CONTRATOS%202025\ORDENES%20DE%20COMPRA\OC%20022-2025%20SOLUCION%20TECNOLOGICA%20TERMINAL\OC%20022-2025%20SOLUCION%20TECNOLOGCA%20TERMINAL.xlsx" TargetMode="External"/><Relationship Id="rId1" Type="http://schemas.openxmlformats.org/officeDocument/2006/relationships/externalLinkPath" Target="file:///Z:\CONTRATOS%202025\ORDENES%20DE%20COMPRA\OC%20022-2025%20SOLUCION%20TECNOLOGICA%20TERMINAL\OC%20022-2025%20SOLUCION%20TECNOLOGCA%20TERMINAL.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Z:\CONTRATOS%202025\ORDENES%20DE%20COMPRA\OC%20023-2025%20ALUMBRADO%20PUBLICO\OC%20023-2025%20ALUMBRADO%20PUBLICO.xlsx" TargetMode="External"/><Relationship Id="rId1" Type="http://schemas.openxmlformats.org/officeDocument/2006/relationships/externalLinkPath" Target="file:///Z:\CONTRATOS%202025\ORDENES%20DE%20COMPRA\OC%20023-2025%20ALUMBRADO%20PUBLICO\OC%20023-2025%20ALUMBRADO%20PUBLICO.xlsx"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file:///Z:\CONTRATOS%202025\ORDENES%20DE%20COMPRA\OC%20024-2025%20POLIZA%20PYME%20BBVA\OC%20024-2025%20POLIZA%20PYME.xlsx" TargetMode="External"/><Relationship Id="rId1" Type="http://schemas.openxmlformats.org/officeDocument/2006/relationships/externalLinkPath" Target="file:///Z:\CONTRATOS%202025\ORDENES%20DE%20COMPRA\OC%20024-2025%20POLIZA%20PYME%20BBVA\OC%20024-2025%20POLIZA%20PYME.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file:///Z:\CONTRATOS%202025\ORDENES%20DE%20COMPRA\OC%20025-2025%20POLIZA%20TRANSPORTE\OC%20025-2025%20TRANSPORTE.xlsx" TargetMode="External"/><Relationship Id="rId1" Type="http://schemas.openxmlformats.org/officeDocument/2006/relationships/externalLinkPath" Target="file:///Z:\CONTRATOS%202025\ORDENES%20DE%20COMPRA\OC%20025-2025%20POLIZA%20TRANSPORTE\OC%20025-2025%20TRANSPORTE.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file:///Z:\CONTRATOS%202025\ORDENES%20DE%20COMPRA\OC%20026-2025%20POLIZAS%20EQUIPAMIENTO%20Y%20MOVILIDAD\OC%20026-2025%20EQUIPAMIENTO%20Y%20MOVILIDAD.xlsx" TargetMode="External"/><Relationship Id="rId1" Type="http://schemas.openxmlformats.org/officeDocument/2006/relationships/externalLinkPath" Target="file:///Z:\CONTRATOS%202025\ORDENES%20DE%20COMPRA\OC%20026-2025%20POLIZAS%20EQUIPAMIENTO%20Y%20MOVILIDAD\OC%20026-2025%20EQUIPAMIENTO%20Y%20MOVILIDAD.xlsx"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file:///Z:\CONTRATOS%202025\ORDENES%20DE%20COMPRA\OC%20027-2025%20POLIZAS%20BICIRIO\OC%20027-2025%20BICIRIO.xlsx" TargetMode="External"/><Relationship Id="rId1" Type="http://schemas.openxmlformats.org/officeDocument/2006/relationships/externalLinkPath" Target="file:///Z:\CONTRATOS%202025\ORDENES%20DE%20COMPRA\OC%20027-2025%20POLIZAS%20BICIRIO\OC%20027-2025%20BICIRIO.xlsx"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file:///Z:\CONTRATOS%202025\ORDENES%20DE%20COMPRA\OC%20028-2025%20POLIZAS%20EMBLEMATIZACI&#211;N\OC%20028-2025%20EMBLEMATIZACION.xlsx" TargetMode="External"/><Relationship Id="rId1" Type="http://schemas.openxmlformats.org/officeDocument/2006/relationships/externalLinkPath" Target="file:///Z:\CONTRATOS%202025\ORDENES%20DE%20COMPRA\OC%20028-2025%20POLIZAS%20EMBLEMATIZACI&#211;N\OC%20028-2025%20EMBLEMATIZACIO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Z:\CONTRATOS%202025\ORDENES%20DE%20COMPRA\OC%20012-2025%20ESTUDIO%20DE%20MOVILIDAD\OC%20012-2025%20%20POLIZAS%20ESTUDIO%20DE%20MOVILIDAD.xlsx" TargetMode="External"/><Relationship Id="rId1" Type="http://schemas.openxmlformats.org/officeDocument/2006/relationships/externalLinkPath" Target="file:///Z:\CONTRATOS%202025\ORDENES%20DE%20COMPRA\OC%20012-2025%20ESTUDIO%20DE%20MOVILIDAD\OC%20012-2025%20%20POLIZAS%20ESTUDIO%20DE%20MOVILIDAD.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Z:\CONTRATOS%202025\ORDENES%20DE%20COMPRA\OC%20013-2025%20PUERTA\OC%20013-2025%20PUERTA%20DATACENTER.xlsx" TargetMode="External"/><Relationship Id="rId1" Type="http://schemas.openxmlformats.org/officeDocument/2006/relationships/externalLinkPath" Target="file:///Z:\CONTRATOS%202025\ORDENES%20DE%20COMPRA\OC%20013-2025%20PUERTA\OC%20013-2025%20PUERTA%20DATACENTER.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Z:\CONTRATOS%202025\ORDENES%20DE%20COMPRA\OC%20014-2025%20POLIZA%20MUPIS\OC%20014-2025%20%20POLIZAS.xlsx" TargetMode="External"/><Relationship Id="rId1" Type="http://schemas.openxmlformats.org/officeDocument/2006/relationships/externalLinkPath" Target="file:///Z:\CONTRATOS%202025\ORDENES%20DE%20COMPRA\OC%20014-2025%20POLIZA%20MUPIS\OC%20014-2025%20%20POLIZAS.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Z:\CONTRATOS%202025\ORDENES%20DE%20COMPRA\OC%20015-2025%20POLIZAS%20PATIOS%20Y%20GRUAS\OC%20015-2025%20%20POLIZAS.xlsx" TargetMode="External"/><Relationship Id="rId1" Type="http://schemas.openxmlformats.org/officeDocument/2006/relationships/externalLinkPath" Target="file:///Z:\CONTRATOS%202025\ORDENES%20DE%20COMPRA\OC%20015-2025%20POLIZAS%20PATIOS%20Y%20GRUAS\OC%20015-2025%20%20POLIZAS.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Z:\CONTRATOS%202025\ORDENES%20DE%20COMPRA\OC%20016.-2025-%20%20HUELLEROS%20FIRMA%20DIGITAL\OC%20016-2025%20%20%20HUELLEROS.xlsx" TargetMode="External"/><Relationship Id="rId1" Type="http://schemas.openxmlformats.org/officeDocument/2006/relationships/externalLinkPath" Target="file:///Z:\CONTRATOS%202025\ORDENES%20DE%20COMPRA\OC%20016.-2025-%20%20HUELLEROS%20FIRMA%20DIGITAL\OC%20016-2025%20%20%20HUELLEROS.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Z:\CONTRATOS%202025\ORDENES%20DE%20COMPRA\OC%20017-2025%20POLIZA%20SERVIDORES%20PUBLICOS\OC%20017-2025%20%20POLIZAS.xlsx" TargetMode="External"/><Relationship Id="rId1" Type="http://schemas.openxmlformats.org/officeDocument/2006/relationships/externalLinkPath" Target="file:///Z:\CONTRATOS%202025\ORDENES%20DE%20COMPRA\OC%20017-2025%20POLIZA%20SERVIDORES%20PUBLICOS\OC%20017-2025%20%20POLIZAS.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Z:\CONTRATOS%202025\ORDENES%20DE%20COMPRA\OC%20018-2025%20POLIZA%20MUPIS\OC%20018-2025%20%20POLIZAS.xlsx" TargetMode="External"/><Relationship Id="rId1" Type="http://schemas.openxmlformats.org/officeDocument/2006/relationships/externalLinkPath" Target="file:///Z:\CONTRATOS%202025\ORDENES%20DE%20COMPRA\OC%20018-2025%20POLIZA%20MUPIS\OC%20018-2025%20%20POLIZAS.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ile:///Z:\CONTRATOS%202025\ORDENES%20DE%20COMPRA\OC%20019-2025%20POLIZAS%20PATIOS%20Y%20GRUAS\OC%20019-2025%20%20POLIZAS.xlsx" TargetMode="External"/><Relationship Id="rId1" Type="http://schemas.openxmlformats.org/officeDocument/2006/relationships/externalLinkPath" Target="file:///Z:\CONTRATOS%202025\ORDENES%20DE%20COMPRA\OC%20019-2025%20POLIZAS%20PATIOS%20Y%20GRUAS\OC%20019-2025%20%20POLIZ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3">
          <cell r="G3">
            <v>45873</v>
          </cell>
        </row>
        <row r="30">
          <cell r="H30">
            <v>1313196</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3">
          <cell r="G3">
            <v>45965</v>
          </cell>
        </row>
        <row r="10">
          <cell r="A10" t="str">
            <v>DESCRIPCIÓN DE LA NECESIDAD:  Pólizas De Responsabilidad Civil Extracontractual, Cumplimiento del Contrato y Calidad del Servicio, del Contrato Interadministrativo No. 10.09.00.00-21.16-056-2025 ¨PROYECTO A RIONEGRO LO MUEVES TU¨</v>
          </cell>
        </row>
        <row r="16">
          <cell r="A16" t="str">
            <v>SEGUROS DEL ESTADO S.A</v>
          </cell>
        </row>
        <row r="27">
          <cell r="G27">
            <v>1153152</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3">
          <cell r="G3">
            <v>45965</v>
          </cell>
        </row>
        <row r="10">
          <cell r="A10" t="str">
            <v>DESCRIPCIÓN DE LA NECESIDAD:  PÓLIZAS DE CUMPLIMIENTO EN VIRTUD DEL CONTRATO INTERADMINISTRATIVO N° 10.09.00-21.16-055-2025, CUYO OBJETO ES ¨CONTRATO INTERADMINISTRATIVO POR ADMINISTRACION DELEGADA DE RECURSOS PARA LA ASESORIA ESPECIALIZADA EN LA HABILITACIÓN DE LA TERMINAL DE TRANSPORTE PARA EL MUNICIPIO DE RIONEGRO</v>
          </cell>
        </row>
        <row r="16">
          <cell r="A16" t="str">
            <v>SEGUROS GENERALES SURAMERICANAS S.A</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3">
          <cell r="G3">
            <v>45968</v>
          </cell>
        </row>
        <row r="10">
          <cell r="A10" t="str">
            <v>DESCRIPCIÓN DE LA NECESIDAD:  Pólizas de Cumplimiento del Contrato del Contrato Interadministrativo No. 10.09.00.00-21.16-064-2025 cuyo objeto es ¨CONTRATO INTERADMINISTRATIVO DE ADMINISTRACION DELEGADA DE RECURSOS PARA IMPLEMENTAR UNA SOLUCION TECNOLOGICA OPRIENTADA A GARANTIZAR LA SEGURIDAD Y EL CONTROL EN LA NUEVA TERMINAL DE TRANSPORTE DE RIONEGRO, ANTIOQUIA¨</v>
          </cell>
        </row>
        <row r="16">
          <cell r="A16" t="str">
            <v>SEGUROS DEL ESTADO S.A</v>
          </cell>
        </row>
        <row r="37">
          <cell r="G37">
            <v>196443</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3">
          <cell r="G3">
            <v>45968</v>
          </cell>
        </row>
        <row r="10">
          <cell r="A10" t="str">
            <v xml:space="preserve">DESCRIPCIÓN DE LA NECESIDAD:  Pólizas de Cumplimiento del Contrato del Contrato Interadministrativo No. 10.08.00-21.16-062-2025 Cuyo objeto es: CONTRATO INTERADMINISTRATIVO DE ADMINISTRACIONDELEGADA DE RECURSOS PARA LA ACTUALIZACION GEOREFERENCIADA DE LA INFRAESTRUCTURA DEL SERVICIO DE ALUMBRADO PUBLICO E IMPLEMENTACION DE DEL SISTEMA DE INFORMACION DEL ALUMBRADO PUBLICO (SIAP) DEL MUNICIPIO DE RIONEGRO. </v>
          </cell>
        </row>
        <row r="16">
          <cell r="A16" t="str">
            <v>SEGUROS DEL ESTADO S.A</v>
          </cell>
        </row>
        <row r="37">
          <cell r="G37">
            <v>347637</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3">
          <cell r="G3">
            <v>45985</v>
          </cell>
        </row>
        <row r="10">
          <cell r="A10" t="str">
            <v>DESCRIPCIÓN DE LA NECESIDAD: Renovación de Póliza Todo Riesgos Materiales - PYME de la empresa SOMOS RIONEGRO S.A.S.</v>
          </cell>
        </row>
        <row r="16">
          <cell r="A16" t="str">
            <v>BBVA SEGUROS  COLOMBIA S.A.</v>
          </cell>
        </row>
        <row r="33">
          <cell r="G33">
            <v>13269074</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3">
          <cell r="G3">
            <v>46013</v>
          </cell>
        </row>
        <row r="10">
          <cell r="A10" t="str">
            <v>DESCRIPCIÓN DE LA NECESIDAD: Ampliación de Polizas en virtud del del otro Sí al contrato interadministrativo No 10.09.00-21.16-024-2025, cuyo objeto es: Contrato interadministrativo por administracion delegada de recursos para el servicio de transporte en zona urbana y rural del Municipio de Rionegro, Oriente cercano, lejano y area metropolitana con el fin de apoyar proyectos y programas de la alcaldia de Rionegro.</v>
          </cell>
        </row>
        <row r="16">
          <cell r="A16" t="str">
            <v>SEGUROS DEL ESTADO S.A.</v>
          </cell>
        </row>
        <row r="41">
          <cell r="H41">
            <v>139819</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3">
          <cell r="G3">
            <v>46017</v>
          </cell>
        </row>
        <row r="10">
          <cell r="A10" t="str">
            <v>DESCRIPCIÓN DE LA NECESIDAD: Ampliación de Pólizas en virtud del del Otro sí al contrato interadministrativo No 10.10.00-21.16-005-2025 cuyo objeto es: CONTRATO INTERADMINISTRATIVO POR ADMINISTRACION DELEGADA PARA IMPULSAR EL FORTALECIMIENTO DE LOS COMPONENTES DE MOVILIDAD Y EQUIPAMIENTOS DE CIUDAD, DURANTE LA VIGENCIA 2025.</v>
          </cell>
        </row>
        <row r="16">
          <cell r="A16" t="str">
            <v>SEGUROS DEL ESTADO S.A.</v>
          </cell>
        </row>
        <row r="47">
          <cell r="H47">
            <v>4811154</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3">
          <cell r="G3">
            <v>46020</v>
          </cell>
        </row>
        <row r="10">
          <cell r="A10" t="str">
            <v>DESCRIPCIÓN DE LA NECESIDAD: Ampliación de Pólizas en virtud del del Otro sí al contrato interadministrativo No 10.10.00-21.16-011-2025 cuyo objeto es: CONTRATO INTERADMINISTRATIVO POR ADMINISTRACION DELEGADA DE RECURSOS PARA OPERAR EL SISTEMA DE TRANSPORTE BICIRIO DEL MUNICIPIO DE RIONEGRO 2025.</v>
          </cell>
        </row>
        <row r="16">
          <cell r="A16" t="str">
            <v>SEGUROS DEL ESTADO S.A.</v>
          </cell>
        </row>
        <row r="47">
          <cell r="H47">
            <v>4941604</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3">
          <cell r="G3">
            <v>46021</v>
          </cell>
        </row>
        <row r="10">
          <cell r="A10" t="str">
            <v>DESCRIPCIÓN DE LA NECESIDAD: Ampliación de Pólizas en virtud del Otro si suscrito al contrato interadministrativo No 10.10.00-21.16-028-2025, cuyo objeto es: CONTRATO INTERADMINISTRATIVO POR ADMINISTRACIÓN DELEGADA DE RECURSOS PARA EL FORTALECIMIENTO DE LA MARCA CIUDAD Y LA IMPLEMENTACIÓN DE ESTRATEGIAS COMUNICACIONALES A TRAVES DEL SISTEMA DE TRANSPORTE PÚBLICO DEL MUNICIPIO DE RIONEGRO.</v>
          </cell>
        </row>
        <row r="47">
          <cell r="H47">
            <v>1917944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3">
          <cell r="G3">
            <v>45888</v>
          </cell>
        </row>
        <row r="10">
          <cell r="A10" t="str">
            <v xml:space="preserve">DESCRIPCIÓN DE LA NECESIDAD: Renovación de Pólizas en virtud del contrato interadministrativo 1080-06-09-041-2024, cuyo objeto es  ADMINISTRACIÓN DELEGADA DE RECURSOS PARA LA ELABORACION DE LOS ESTUDIOS DE MOVILIDAD TENDIENTES A LA MODERNIZACION DEL SISTEMA URBANO DE TRANSPORTE PUBLICO, INDIVIDUAL E INTERURBANO DEL MUNICIPIO DE RIONEGRO, ANTIOQUIA. </v>
          </cell>
        </row>
        <row r="16">
          <cell r="A16" t="str">
            <v xml:space="preserve">SEGUROS MUNDIAL </v>
          </cell>
        </row>
        <row r="41">
          <cell r="G41">
            <v>1623905.78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3">
          <cell r="G3">
            <v>45911</v>
          </cell>
        </row>
        <row r="10">
          <cell r="A10" t="str">
            <v>DESCRIPCIÓN DE LA NECESIDAD: SUMINISTRO Y TRANSPORTE DE PUERTA BATIENTE EN VIDRIO TEMPLADO PARA EL CUARTO DATACENTER DE SOMOS, MUNICIPIO DE RIONEGRO, ANTIOQUIA</v>
          </cell>
        </row>
        <row r="16">
          <cell r="A16" t="str">
            <v xml:space="preserve">ELKIN DE JESUS CASTRO TABARES </v>
          </cell>
        </row>
        <row r="33">
          <cell r="G33">
            <v>3976037</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3">
          <cell r="G3">
            <v>45916</v>
          </cell>
        </row>
        <row r="10">
          <cell r="A10" t="str">
            <v>DESCRIPCIÓN DE LA NECESIDAD: Renovación de Pólizas en virtud del contrato interadministrativo 151, cuyo objeto es  CONCESIÓN POR PARTE DEL MUNICIPIO DE RIONEGRO A SOMOS RIONEGRO S.A.S., PARA QUE, EL CONCESIONARIO, POR SU CUENTA Y RIESGO, REALICE LA CONSTRUCCIÓN Y OPERACIÓN DE LOS PARADEROS DE BUSES EN LA RED VIAL E INFRAESTRUCTURA EXISTENTE EN EL MUNICIPIO DE RIONEGRO, COMO PARTE DE LA ORGANIZACIÓN DEL SISTEMA DE TRANSPORTE PÚBLICO.</v>
          </cell>
        </row>
        <row r="37">
          <cell r="G37">
            <v>24905458.030000001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3">
          <cell r="G3">
            <v>45916</v>
          </cell>
        </row>
        <row r="10">
          <cell r="A10" t="str">
            <v>DESCRIPCIÓN DE LA NECESIDAD: Renovación de Pólizas en virtud del contrato interadministrativo 505, cuyo objeto es  OTORGAR EN CONCESION LA PRESTACION DEL SERVICIO DE GRUAS Y PARQUEADEROS PARA LOS VEHICULOS QUE REQUIERAN SER TRANSLADADOS E INMOVILIZADOS POR LA SUBSECRETARIA DE MOVILIDAD DEL MUNICPIO DE RIONEGRO EN CUMPLIMIENTO DE LA NORMATIVIDAD VIGENTE</v>
          </cell>
        </row>
        <row r="16">
          <cell r="A16" t="str">
            <v>ZURICH SEGUROS S.A.</v>
          </cell>
        </row>
        <row r="32">
          <cell r="H32">
            <v>52559227.93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3">
          <cell r="H3">
            <v>45917</v>
          </cell>
        </row>
        <row r="10">
          <cell r="A10" t="str">
            <v>DESCRIPCIÓN DE LA NECESIDAD: SUMINISTRO DE LECTORES BIOMÉTRICOS HOMOLOGADOS POR HQ RUNT Y CÁMARAS DIGITALES HD 1080P PARA FORTALECER LA OPERACIÓN DEL ÁREA DE TRÁNSITO, GARANTIZANDO EFICIENCIA, VERACIDAD Y CONTINUIDAD EN LOS TRÁMITES.</v>
          </cell>
        </row>
        <row r="16">
          <cell r="A16" t="str">
            <v xml:space="preserve">IDENTICA S.A. </v>
          </cell>
        </row>
        <row r="35">
          <cell r="H35">
            <v>10642170</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3">
          <cell r="G3">
            <v>45918</v>
          </cell>
        </row>
        <row r="10">
          <cell r="A10" t="str">
            <v xml:space="preserve">DESCRIPCIÓN DE LA NECESIDAD:  Póliza de Responsabilidad Civil de Servidores Publicos, Miembros de Junta Directiva y demás administradores </v>
          </cell>
        </row>
        <row r="16">
          <cell r="A16" t="str">
            <v>HDI SEGUROS  COLOMBIA S.A.</v>
          </cell>
        </row>
        <row r="27">
          <cell r="G27">
            <v>17026520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33">
          <cell r="G33">
            <v>1698606</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3">
          <cell r="G3">
            <v>45937</v>
          </cell>
        </row>
        <row r="10">
          <cell r="A10" t="str">
            <v>DESCRIPCIÓN DE LA NECESIDAD: Renovación de Pólizas en virtud del contrato interadministrativo 505, cuyo objeto es  OTORGAR EN CONCESION LA PRESTACION DEL SERVICIO DE GRUAS Y PARQUEADEROS PARA LOS VEHICULOS QUE REQUIERAN SER TRANSLADADOS E INMOVILIZADOS POR LA SUBSECRETARIA DE MOVILIDAD DEL MUNICPIO DE RIONEGRO EN CUMPLIMIENTO DE LA NORMATIVIDAD VIGENTE</v>
          </cell>
        </row>
        <row r="16">
          <cell r="A16" t="str">
            <v>ZURICH SEGUROS S.A.</v>
          </cell>
        </row>
        <row r="33">
          <cell r="G33">
            <v>1698606</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83A52-2B9A-49EF-A535-7966AFEE652A}">
  <sheetPr>
    <pageSetUpPr fitToPage="1"/>
  </sheetPr>
  <dimension ref="A1:BE408"/>
  <sheetViews>
    <sheetView showGridLines="0" tabSelected="1" zoomScale="98" zoomScaleNormal="98" workbookViewId="0">
      <pane ySplit="1" topLeftCell="A2" activePane="bottomLeft" state="frozen"/>
      <selection pane="bottomLeft" activeCell="G4" sqref="G4"/>
    </sheetView>
  </sheetViews>
  <sheetFormatPr baseColWidth="10" defaultRowHeight="14.4" x14ac:dyDescent="0.3"/>
  <cols>
    <col min="1" max="1" width="2.33203125" customWidth="1"/>
    <col min="4" max="4" width="18.109375" customWidth="1"/>
    <col min="5" max="5" width="32" customWidth="1"/>
    <col min="6" max="6" width="17" customWidth="1"/>
    <col min="7" max="7" width="16.33203125" customWidth="1"/>
    <col min="8" max="8" width="19.88671875" customWidth="1"/>
    <col min="9" max="9" width="22.109375" customWidth="1"/>
    <col min="10" max="10" width="14" customWidth="1"/>
    <col min="11" max="12" width="12.5546875" customWidth="1"/>
    <col min="13" max="14" width="17" customWidth="1"/>
    <col min="15" max="15" width="15.6640625" customWidth="1"/>
    <col min="16" max="16" width="14.109375" customWidth="1"/>
    <col min="17" max="17" width="14.5546875" customWidth="1"/>
    <col min="18" max="18" width="14.33203125" customWidth="1"/>
  </cols>
  <sheetData>
    <row r="1" spans="1:21" s="14" customFormat="1" ht="49.5" customHeight="1" x14ac:dyDescent="0.2">
      <c r="B1" s="12" t="s">
        <v>0</v>
      </c>
      <c r="C1" s="12" t="s">
        <v>1</v>
      </c>
      <c r="D1" s="12" t="s">
        <v>12</v>
      </c>
      <c r="E1" s="12" t="s">
        <v>2</v>
      </c>
      <c r="F1" s="13" t="s">
        <v>3</v>
      </c>
      <c r="G1" s="13" t="s">
        <v>14</v>
      </c>
      <c r="H1" s="13" t="s">
        <v>11</v>
      </c>
      <c r="I1" s="13" t="s">
        <v>4</v>
      </c>
      <c r="J1" s="13" t="s">
        <v>52</v>
      </c>
      <c r="K1" s="13" t="s">
        <v>5</v>
      </c>
      <c r="L1" s="13" t="s">
        <v>6</v>
      </c>
      <c r="M1" s="12" t="s">
        <v>53</v>
      </c>
      <c r="N1" s="12" t="s">
        <v>54</v>
      </c>
      <c r="O1" s="12" t="s">
        <v>7</v>
      </c>
      <c r="P1" s="12" t="s">
        <v>16</v>
      </c>
      <c r="Q1" s="12" t="s">
        <v>55</v>
      </c>
      <c r="R1" s="12" t="s">
        <v>48</v>
      </c>
      <c r="S1" s="12" t="s">
        <v>9</v>
      </c>
      <c r="T1" s="12" t="s">
        <v>8</v>
      </c>
      <c r="U1" s="12" t="s">
        <v>10</v>
      </c>
    </row>
    <row r="2" spans="1:21" s="26" customFormat="1" ht="20.399999999999999" customHeight="1" x14ac:dyDescent="0.2">
      <c r="B2" s="27"/>
      <c r="C2" s="28"/>
      <c r="D2" s="28"/>
      <c r="E2" s="28"/>
      <c r="F2" s="29"/>
      <c r="G2" s="29"/>
      <c r="H2" s="29"/>
      <c r="I2" s="29"/>
      <c r="J2" s="29"/>
      <c r="K2" s="29"/>
      <c r="L2" s="29"/>
      <c r="M2" s="28"/>
      <c r="N2" s="28"/>
      <c r="O2" s="28"/>
      <c r="P2" s="28"/>
      <c r="Q2" s="28"/>
      <c r="R2" s="28"/>
      <c r="S2" s="28"/>
      <c r="T2" s="28"/>
      <c r="U2" s="30"/>
    </row>
    <row r="3" spans="1:21" s="14" customFormat="1" ht="35.4" customHeight="1" x14ac:dyDescent="0.2">
      <c r="B3" s="66" t="s">
        <v>351</v>
      </c>
      <c r="C3" s="67"/>
      <c r="D3" s="67"/>
      <c r="E3" s="67"/>
      <c r="F3" s="67"/>
      <c r="G3" s="67"/>
      <c r="H3" s="67"/>
      <c r="I3" s="67"/>
      <c r="J3" s="67"/>
      <c r="K3" s="67"/>
      <c r="L3" s="67"/>
      <c r="M3" s="67"/>
      <c r="N3" s="67"/>
      <c r="O3" s="67"/>
      <c r="P3" s="67"/>
      <c r="Q3" s="67"/>
      <c r="R3" s="67"/>
      <c r="S3" s="67"/>
      <c r="T3" s="67"/>
      <c r="U3" s="68"/>
    </row>
    <row r="4" spans="1:21" ht="64.5" customHeight="1" x14ac:dyDescent="0.3">
      <c r="B4" s="15">
        <v>2025</v>
      </c>
      <c r="C4" s="10" t="s">
        <v>19</v>
      </c>
      <c r="D4" s="1" t="s">
        <v>23</v>
      </c>
      <c r="E4" s="1" t="s">
        <v>22</v>
      </c>
      <c r="F4" s="3" t="s">
        <v>24</v>
      </c>
      <c r="G4" s="17">
        <v>1017167359</v>
      </c>
      <c r="H4" s="2">
        <v>119000004</v>
      </c>
      <c r="I4" s="3" t="s">
        <v>30</v>
      </c>
      <c r="J4" s="5">
        <v>45659</v>
      </c>
      <c r="K4" s="5">
        <v>45659</v>
      </c>
      <c r="L4" s="5">
        <v>46022</v>
      </c>
      <c r="M4" s="2">
        <v>0</v>
      </c>
      <c r="N4" s="2">
        <v>0</v>
      </c>
      <c r="O4" s="1" t="s">
        <v>56</v>
      </c>
      <c r="P4" s="18">
        <f>+L4</f>
        <v>46022</v>
      </c>
      <c r="Q4" s="9">
        <f>+H4</f>
        <v>119000004</v>
      </c>
      <c r="R4" s="1" t="s">
        <v>51</v>
      </c>
      <c r="S4" s="4" t="s">
        <v>47</v>
      </c>
      <c r="T4" s="4"/>
      <c r="U4" s="4"/>
    </row>
    <row r="5" spans="1:21" ht="64.5" customHeight="1" x14ac:dyDescent="0.3">
      <c r="B5" s="15">
        <v>2025</v>
      </c>
      <c r="C5" s="10" t="s">
        <v>18</v>
      </c>
      <c r="D5" s="1" t="s">
        <v>23</v>
      </c>
      <c r="E5" s="1" t="s">
        <v>22</v>
      </c>
      <c r="F5" s="3" t="s">
        <v>25</v>
      </c>
      <c r="G5" s="7">
        <v>1036948019</v>
      </c>
      <c r="H5" s="2">
        <v>124800000</v>
      </c>
      <c r="I5" s="3" t="s">
        <v>30</v>
      </c>
      <c r="J5" s="5">
        <v>45659</v>
      </c>
      <c r="K5" s="5">
        <v>45659</v>
      </c>
      <c r="L5" s="5">
        <v>46022</v>
      </c>
      <c r="M5" s="2">
        <v>0</v>
      </c>
      <c r="N5" s="2">
        <v>0</v>
      </c>
      <c r="O5" s="1" t="s">
        <v>56</v>
      </c>
      <c r="P5" s="18">
        <f t="shared" ref="P5:P8" si="0">+L5</f>
        <v>46022</v>
      </c>
      <c r="Q5" s="9">
        <f t="shared" ref="Q5:Q7" si="1">+H5</f>
        <v>124800000</v>
      </c>
      <c r="R5" s="1" t="s">
        <v>51</v>
      </c>
      <c r="S5" s="4" t="s">
        <v>47</v>
      </c>
      <c r="T5" s="4"/>
      <c r="U5" s="4"/>
    </row>
    <row r="6" spans="1:21" ht="70.5" customHeight="1" x14ac:dyDescent="0.3">
      <c r="B6" s="15">
        <v>2025</v>
      </c>
      <c r="C6" s="10" t="s">
        <v>20</v>
      </c>
      <c r="D6" s="1" t="s">
        <v>23</v>
      </c>
      <c r="E6" s="1" t="s">
        <v>26</v>
      </c>
      <c r="F6" s="3" t="s">
        <v>13</v>
      </c>
      <c r="G6" s="7" t="s">
        <v>27</v>
      </c>
      <c r="H6" s="2">
        <v>145858300</v>
      </c>
      <c r="I6" s="3" t="s">
        <v>31</v>
      </c>
      <c r="J6" s="5">
        <v>45671</v>
      </c>
      <c r="K6" s="5">
        <v>45674</v>
      </c>
      <c r="L6" s="5">
        <v>46022</v>
      </c>
      <c r="M6" s="2">
        <v>0</v>
      </c>
      <c r="N6" s="2">
        <v>0</v>
      </c>
      <c r="O6" s="1" t="s">
        <v>56</v>
      </c>
      <c r="P6" s="18">
        <f t="shared" si="0"/>
        <v>46022</v>
      </c>
      <c r="Q6" s="9">
        <f t="shared" si="1"/>
        <v>145858300</v>
      </c>
      <c r="R6" s="1" t="s">
        <v>49</v>
      </c>
      <c r="S6" s="4" t="s">
        <v>47</v>
      </c>
      <c r="T6" s="4"/>
      <c r="U6" s="4"/>
    </row>
    <row r="7" spans="1:21" ht="63" customHeight="1" x14ac:dyDescent="0.3">
      <c r="B7" s="15">
        <v>2025</v>
      </c>
      <c r="C7" s="10" t="s">
        <v>21</v>
      </c>
      <c r="D7" s="1" t="s">
        <v>23</v>
      </c>
      <c r="E7" s="1" t="s">
        <v>22</v>
      </c>
      <c r="F7" s="3" t="s">
        <v>28</v>
      </c>
      <c r="G7" s="3" t="s">
        <v>29</v>
      </c>
      <c r="H7" s="2">
        <v>57750000</v>
      </c>
      <c r="I7" s="3" t="s">
        <v>32</v>
      </c>
      <c r="J7" s="5">
        <v>45672</v>
      </c>
      <c r="K7" s="5">
        <v>45672</v>
      </c>
      <c r="L7" s="5">
        <v>45838</v>
      </c>
      <c r="M7" s="2">
        <v>0</v>
      </c>
      <c r="N7" s="2">
        <v>0</v>
      </c>
      <c r="O7" s="1" t="s">
        <v>56</v>
      </c>
      <c r="P7" s="18">
        <f t="shared" si="0"/>
        <v>45838</v>
      </c>
      <c r="Q7" s="9">
        <f t="shared" si="1"/>
        <v>57750000</v>
      </c>
      <c r="R7" s="1" t="s">
        <v>51</v>
      </c>
      <c r="S7" s="4" t="s">
        <v>47</v>
      </c>
      <c r="T7" s="6"/>
      <c r="U7" s="1"/>
    </row>
    <row r="8" spans="1:21" ht="63" customHeight="1" x14ac:dyDescent="0.3">
      <c r="B8" s="15">
        <v>2025</v>
      </c>
      <c r="C8" s="10" t="s">
        <v>233</v>
      </c>
      <c r="D8" s="1" t="s">
        <v>23</v>
      </c>
      <c r="E8" s="1" t="s">
        <v>244</v>
      </c>
      <c r="F8" s="3" t="s">
        <v>66</v>
      </c>
      <c r="G8" s="3" t="s">
        <v>67</v>
      </c>
      <c r="H8" s="2">
        <v>67592000</v>
      </c>
      <c r="I8" s="3" t="s">
        <v>245</v>
      </c>
      <c r="J8" s="5">
        <v>45692</v>
      </c>
      <c r="K8" s="5">
        <v>45692</v>
      </c>
      <c r="L8" s="5">
        <v>46022</v>
      </c>
      <c r="M8" s="2"/>
      <c r="N8" s="2"/>
      <c r="O8" s="1"/>
      <c r="P8" s="18">
        <f t="shared" si="0"/>
        <v>46022</v>
      </c>
      <c r="Q8" s="2">
        <v>67592000</v>
      </c>
      <c r="R8" s="1" t="s">
        <v>64</v>
      </c>
      <c r="S8" s="4" t="s">
        <v>47</v>
      </c>
      <c r="T8" s="6"/>
      <c r="U8" s="1"/>
    </row>
    <row r="9" spans="1:21" ht="63" customHeight="1" x14ac:dyDescent="0.3">
      <c r="B9" s="15">
        <v>2025</v>
      </c>
      <c r="C9" s="10" t="s">
        <v>234</v>
      </c>
      <c r="D9" s="1" t="s">
        <v>23</v>
      </c>
      <c r="E9" s="1" t="s">
        <v>243</v>
      </c>
      <c r="F9" s="3" t="s">
        <v>239</v>
      </c>
      <c r="G9" s="3" t="s">
        <v>240</v>
      </c>
      <c r="H9" s="2">
        <v>134400000</v>
      </c>
      <c r="I9" s="3" t="s">
        <v>241</v>
      </c>
      <c r="J9" s="5">
        <v>45721</v>
      </c>
      <c r="K9" s="5"/>
      <c r="L9" s="5">
        <v>46022</v>
      </c>
      <c r="M9" s="2"/>
      <c r="N9" s="2"/>
      <c r="O9" s="1"/>
      <c r="P9" s="18"/>
      <c r="Q9" s="2">
        <v>134400000</v>
      </c>
      <c r="R9" s="1" t="s">
        <v>64</v>
      </c>
      <c r="S9" s="4" t="s">
        <v>47</v>
      </c>
      <c r="T9" s="6"/>
      <c r="U9" s="1"/>
    </row>
    <row r="10" spans="1:21" ht="63" customHeight="1" x14ac:dyDescent="0.3">
      <c r="B10" s="15">
        <v>2025</v>
      </c>
      <c r="C10" s="10" t="s">
        <v>235</v>
      </c>
      <c r="D10" s="1" t="s">
        <v>23</v>
      </c>
      <c r="E10" s="1" t="s">
        <v>237</v>
      </c>
      <c r="F10" s="3" t="s">
        <v>236</v>
      </c>
      <c r="G10" s="3" t="s">
        <v>238</v>
      </c>
      <c r="H10" s="2">
        <v>185249680</v>
      </c>
      <c r="I10" s="3" t="s">
        <v>242</v>
      </c>
      <c r="J10" s="5">
        <v>45714</v>
      </c>
      <c r="K10" s="5"/>
      <c r="L10" s="5">
        <v>46022</v>
      </c>
      <c r="M10" s="2"/>
      <c r="N10" s="2"/>
      <c r="O10" s="1"/>
      <c r="P10" s="18"/>
      <c r="Q10" s="2">
        <v>185249680</v>
      </c>
      <c r="R10" s="1" t="s">
        <v>64</v>
      </c>
      <c r="S10" s="4" t="s">
        <v>47</v>
      </c>
      <c r="T10" s="6"/>
      <c r="U10" s="1"/>
    </row>
    <row r="11" spans="1:21" ht="63" customHeight="1" x14ac:dyDescent="0.3">
      <c r="B11" s="15">
        <v>2025</v>
      </c>
      <c r="C11" s="10" t="s">
        <v>499</v>
      </c>
      <c r="D11" s="1" t="s">
        <v>23</v>
      </c>
      <c r="E11" s="1" t="s">
        <v>22</v>
      </c>
      <c r="F11" s="3" t="s">
        <v>501</v>
      </c>
      <c r="G11" s="3" t="s">
        <v>502</v>
      </c>
      <c r="H11" s="2">
        <v>65000000</v>
      </c>
      <c r="I11" s="3" t="s">
        <v>503</v>
      </c>
      <c r="J11" s="5">
        <v>45875</v>
      </c>
      <c r="K11" s="5"/>
      <c r="L11" s="5">
        <v>46022</v>
      </c>
      <c r="M11" s="2"/>
      <c r="N11" s="2"/>
      <c r="O11" s="1"/>
      <c r="P11" s="18"/>
      <c r="Q11" s="2">
        <v>185249680</v>
      </c>
      <c r="R11" s="1" t="s">
        <v>64</v>
      </c>
      <c r="S11" s="4" t="s">
        <v>47</v>
      </c>
      <c r="T11" s="6"/>
      <c r="U11" s="1"/>
    </row>
    <row r="12" spans="1:21" ht="63" customHeight="1" x14ac:dyDescent="0.3">
      <c r="B12" s="15">
        <v>2025</v>
      </c>
      <c r="C12" s="10" t="s">
        <v>500</v>
      </c>
      <c r="D12" s="1" t="s">
        <v>23</v>
      </c>
      <c r="E12" s="1" t="s">
        <v>22</v>
      </c>
      <c r="F12" s="3" t="s">
        <v>28</v>
      </c>
      <c r="G12" s="3" t="s">
        <v>29</v>
      </c>
      <c r="H12" s="2">
        <v>21000000</v>
      </c>
      <c r="I12" s="3" t="s">
        <v>504</v>
      </c>
      <c r="J12" s="5">
        <v>45884</v>
      </c>
      <c r="K12" s="5"/>
      <c r="L12" s="5">
        <v>46022</v>
      </c>
      <c r="M12" s="2"/>
      <c r="N12" s="2"/>
      <c r="O12" s="1"/>
      <c r="P12" s="18"/>
      <c r="Q12" s="2">
        <v>185249680</v>
      </c>
      <c r="R12" s="1" t="s">
        <v>64</v>
      </c>
      <c r="S12" s="4" t="s">
        <v>47</v>
      </c>
      <c r="T12" s="6"/>
      <c r="U12" s="1"/>
    </row>
    <row r="13" spans="1:21" ht="30.6" customHeight="1" x14ac:dyDescent="0.3">
      <c r="B13" s="65"/>
      <c r="C13" s="49"/>
      <c r="D13" s="50"/>
      <c r="E13" s="50"/>
      <c r="F13" s="51"/>
      <c r="G13" s="51"/>
      <c r="H13" s="52"/>
      <c r="I13" s="51"/>
      <c r="J13" s="53"/>
      <c r="K13" s="53"/>
      <c r="L13" s="53"/>
      <c r="M13" s="52"/>
      <c r="N13" s="52"/>
      <c r="O13" s="50"/>
      <c r="P13" s="54"/>
      <c r="Q13" s="52"/>
      <c r="R13" s="50"/>
      <c r="S13" s="55"/>
      <c r="T13" s="56"/>
      <c r="U13" s="57"/>
    </row>
    <row r="14" spans="1:21" ht="28.5" customHeight="1" x14ac:dyDescent="0.3">
      <c r="A14" s="66" t="s">
        <v>473</v>
      </c>
      <c r="B14" s="67"/>
      <c r="C14" s="67"/>
      <c r="D14" s="67"/>
      <c r="E14" s="67"/>
      <c r="F14" s="67"/>
      <c r="G14" s="67"/>
      <c r="H14" s="67"/>
      <c r="I14" s="67"/>
      <c r="J14" s="67"/>
      <c r="K14" s="67"/>
      <c r="L14" s="67"/>
      <c r="M14" s="67"/>
      <c r="N14" s="67"/>
      <c r="O14" s="67"/>
      <c r="P14" s="67"/>
      <c r="Q14" s="67"/>
      <c r="R14" s="67"/>
      <c r="S14" s="67"/>
      <c r="T14" s="68"/>
    </row>
    <row r="15" spans="1:21" ht="63" customHeight="1" x14ac:dyDescent="0.3">
      <c r="B15" s="15">
        <v>2015</v>
      </c>
      <c r="C15" s="10" t="s">
        <v>474</v>
      </c>
      <c r="D15" s="1" t="s">
        <v>475</v>
      </c>
      <c r="E15" s="1" t="s">
        <v>476</v>
      </c>
      <c r="F15" s="3" t="s">
        <v>477</v>
      </c>
      <c r="G15" s="3" t="s">
        <v>372</v>
      </c>
      <c r="H15" s="2">
        <v>287365000</v>
      </c>
      <c r="I15" s="3" t="s">
        <v>478</v>
      </c>
      <c r="J15" s="5" t="s">
        <v>479</v>
      </c>
      <c r="K15" s="5">
        <v>45807</v>
      </c>
      <c r="L15" s="5">
        <v>45807</v>
      </c>
      <c r="M15" s="2">
        <v>0</v>
      </c>
      <c r="N15" s="2">
        <v>0</v>
      </c>
      <c r="O15" s="1" t="s">
        <v>56</v>
      </c>
      <c r="P15" s="18">
        <v>45869</v>
      </c>
      <c r="Q15" s="2">
        <v>287365000</v>
      </c>
      <c r="R15" s="1" t="s">
        <v>64</v>
      </c>
      <c r="S15" s="4" t="s">
        <v>47</v>
      </c>
      <c r="T15" s="6"/>
      <c r="U15" s="1"/>
    </row>
    <row r="16" spans="1:21" ht="28.5" customHeight="1" x14ac:dyDescent="0.3">
      <c r="P16" s="18"/>
    </row>
    <row r="17" spans="1:57" ht="28.5" customHeight="1" x14ac:dyDescent="0.3">
      <c r="A17" s="66" t="s">
        <v>480</v>
      </c>
      <c r="B17" s="67"/>
      <c r="C17" s="67"/>
      <c r="D17" s="67"/>
      <c r="E17" s="67"/>
      <c r="F17" s="67"/>
      <c r="G17" s="67"/>
      <c r="H17" s="67"/>
      <c r="I17" s="67"/>
      <c r="J17" s="67"/>
      <c r="K17" s="67"/>
      <c r="L17" s="67"/>
      <c r="M17" s="67"/>
      <c r="N17" s="67"/>
      <c r="O17" s="67"/>
      <c r="P17" s="67"/>
      <c r="Q17" s="67"/>
      <c r="R17" s="67"/>
      <c r="S17" s="67"/>
      <c r="T17" s="68"/>
    </row>
    <row r="18" spans="1:57" ht="99.9" customHeight="1" x14ac:dyDescent="0.3">
      <c r="B18" s="15">
        <v>2015</v>
      </c>
      <c r="C18" s="10" t="s">
        <v>485</v>
      </c>
      <c r="D18" s="1" t="s">
        <v>482</v>
      </c>
      <c r="E18" s="1" t="s">
        <v>481</v>
      </c>
      <c r="F18" s="3" t="s">
        <v>483</v>
      </c>
      <c r="G18" s="3" t="s">
        <v>372</v>
      </c>
      <c r="H18" s="2">
        <v>34316904.649999999</v>
      </c>
      <c r="I18" s="3" t="s">
        <v>484</v>
      </c>
      <c r="J18" s="5">
        <v>45848</v>
      </c>
      <c r="K18" s="5">
        <v>45860</v>
      </c>
      <c r="L18" s="5">
        <v>46022</v>
      </c>
      <c r="M18" s="2">
        <v>0</v>
      </c>
      <c r="N18" s="2">
        <v>0</v>
      </c>
      <c r="O18" s="1" t="s">
        <v>56</v>
      </c>
      <c r="P18" s="18">
        <v>45869</v>
      </c>
      <c r="Q18" s="2">
        <v>34316904.649999999</v>
      </c>
      <c r="R18" s="1" t="s">
        <v>64</v>
      </c>
      <c r="S18" s="4" t="s">
        <v>47</v>
      </c>
      <c r="T18" s="6"/>
      <c r="U18" s="1"/>
    </row>
    <row r="19" spans="1:57" ht="99.9" customHeight="1" x14ac:dyDescent="0.3">
      <c r="B19" s="15">
        <v>2015</v>
      </c>
      <c r="C19" s="10" t="s">
        <v>1226</v>
      </c>
      <c r="D19" s="1" t="s">
        <v>482</v>
      </c>
      <c r="E19" s="1" t="s">
        <v>1227</v>
      </c>
      <c r="F19" s="3" t="s">
        <v>1228</v>
      </c>
      <c r="G19" s="3" t="s">
        <v>1229</v>
      </c>
      <c r="H19" s="2">
        <v>281440000</v>
      </c>
      <c r="I19" s="3" t="s">
        <v>1230</v>
      </c>
      <c r="J19" s="5">
        <v>45940</v>
      </c>
      <c r="K19" s="5">
        <v>45940</v>
      </c>
      <c r="L19" s="5">
        <v>46022</v>
      </c>
      <c r="M19" s="2">
        <v>0</v>
      </c>
      <c r="N19" s="2">
        <v>0</v>
      </c>
      <c r="O19" s="1" t="s">
        <v>56</v>
      </c>
      <c r="P19" s="18">
        <v>45869</v>
      </c>
      <c r="Q19" s="2">
        <f>+H19</f>
        <v>281440000</v>
      </c>
      <c r="R19" s="1" t="s">
        <v>64</v>
      </c>
      <c r="S19" s="4" t="s">
        <v>47</v>
      </c>
      <c r="T19" s="6"/>
      <c r="U19" s="1"/>
    </row>
    <row r="20" spans="1:57" ht="33.75" customHeight="1" x14ac:dyDescent="0.3">
      <c r="B20" s="66" t="s">
        <v>486</v>
      </c>
      <c r="C20" s="67"/>
      <c r="D20" s="67"/>
      <c r="E20" s="67"/>
      <c r="F20" s="67"/>
      <c r="G20" s="67"/>
      <c r="H20" s="67"/>
      <c r="I20" s="67"/>
      <c r="J20" s="67"/>
      <c r="K20" s="67"/>
      <c r="L20" s="67"/>
      <c r="M20" s="67"/>
      <c r="N20" s="67"/>
      <c r="O20" s="67"/>
      <c r="P20" s="67"/>
      <c r="Q20" s="67"/>
      <c r="R20" s="67"/>
      <c r="S20" s="67"/>
      <c r="T20" s="67"/>
      <c r="U20" s="68"/>
    </row>
    <row r="21" spans="1:57" ht="52.5" customHeight="1" x14ac:dyDescent="0.3">
      <c r="B21" s="16">
        <v>2025</v>
      </c>
      <c r="C21" s="10" t="s">
        <v>308</v>
      </c>
      <c r="D21" s="1" t="s">
        <v>60</v>
      </c>
      <c r="E21" s="1" t="s">
        <v>467</v>
      </c>
      <c r="F21" s="1" t="s">
        <v>468</v>
      </c>
      <c r="G21" s="8" t="s">
        <v>372</v>
      </c>
      <c r="H21" s="9">
        <v>1526020300</v>
      </c>
      <c r="I21" s="3" t="s">
        <v>469</v>
      </c>
      <c r="J21" s="5">
        <v>45821</v>
      </c>
      <c r="K21" s="5">
        <v>45821</v>
      </c>
      <c r="L21" s="5">
        <v>45943</v>
      </c>
      <c r="M21" s="2">
        <v>0</v>
      </c>
      <c r="N21" s="2">
        <v>0</v>
      </c>
      <c r="O21" s="1" t="s">
        <v>56</v>
      </c>
      <c r="P21" s="18">
        <f>+L21</f>
        <v>45943</v>
      </c>
      <c r="Q21" s="9">
        <f>+H21</f>
        <v>1526020300</v>
      </c>
      <c r="R21" s="1" t="s">
        <v>64</v>
      </c>
      <c r="S21" s="4" t="s">
        <v>47</v>
      </c>
      <c r="T21" s="6"/>
      <c r="U21" s="6"/>
    </row>
    <row r="22" spans="1:57" ht="52.5" customHeight="1" x14ac:dyDescent="0.3">
      <c r="B22" s="16">
        <v>2025</v>
      </c>
      <c r="C22" s="10" t="s">
        <v>309</v>
      </c>
      <c r="D22" s="1" t="s">
        <v>60</v>
      </c>
      <c r="E22" s="1" t="s">
        <v>470</v>
      </c>
      <c r="F22" s="1" t="s">
        <v>471</v>
      </c>
      <c r="G22" s="8" t="s">
        <v>372</v>
      </c>
      <c r="H22" s="9">
        <v>514470803</v>
      </c>
      <c r="I22" s="3" t="s">
        <v>472</v>
      </c>
      <c r="J22" s="5">
        <v>45841</v>
      </c>
      <c r="K22" s="5">
        <v>45841</v>
      </c>
      <c r="L22" s="5">
        <v>46022</v>
      </c>
      <c r="M22" s="2">
        <v>0</v>
      </c>
      <c r="N22" s="2">
        <v>0</v>
      </c>
      <c r="O22" s="1" t="s">
        <v>56</v>
      </c>
      <c r="P22" s="18">
        <f>+L22</f>
        <v>46022</v>
      </c>
      <c r="Q22" s="9">
        <f>+H22</f>
        <v>514470803</v>
      </c>
      <c r="R22" s="1" t="s">
        <v>64</v>
      </c>
      <c r="S22" s="4" t="s">
        <v>47</v>
      </c>
      <c r="T22" s="6"/>
      <c r="U22" s="6"/>
    </row>
    <row r="23" spans="1:57" ht="52.5" customHeight="1" x14ac:dyDescent="0.3">
      <c r="B23" s="16">
        <v>2025</v>
      </c>
      <c r="C23" s="10" t="s">
        <v>505</v>
      </c>
      <c r="D23" s="1" t="s">
        <v>506</v>
      </c>
      <c r="E23" s="1" t="s">
        <v>507</v>
      </c>
      <c r="F23" s="1" t="s">
        <v>508</v>
      </c>
      <c r="G23" s="8" t="s">
        <v>509</v>
      </c>
      <c r="H23" s="9">
        <v>95200000</v>
      </c>
      <c r="I23" s="3" t="s">
        <v>510</v>
      </c>
      <c r="J23" s="5">
        <v>45996</v>
      </c>
      <c r="K23" s="5">
        <v>45996</v>
      </c>
      <c r="L23" s="5">
        <v>46234</v>
      </c>
      <c r="M23" s="2">
        <v>0</v>
      </c>
      <c r="N23" s="2">
        <v>0</v>
      </c>
      <c r="O23" s="1" t="s">
        <v>56</v>
      </c>
      <c r="P23" s="5">
        <v>46234</v>
      </c>
      <c r="Q23" s="9">
        <v>95200000</v>
      </c>
      <c r="R23" s="1" t="s">
        <v>64</v>
      </c>
      <c r="S23" s="4" t="s">
        <v>47</v>
      </c>
      <c r="T23" s="6"/>
      <c r="U23" s="6"/>
    </row>
    <row r="24" spans="1:57" ht="52.5" customHeight="1" x14ac:dyDescent="0.3">
      <c r="B24" s="16">
        <v>2025</v>
      </c>
      <c r="C24" s="10" t="s">
        <v>511</v>
      </c>
      <c r="D24" s="1" t="s">
        <v>506</v>
      </c>
      <c r="E24" s="1" t="s">
        <v>512</v>
      </c>
      <c r="F24" s="1" t="s">
        <v>513</v>
      </c>
      <c r="G24" s="8" t="s">
        <v>514</v>
      </c>
      <c r="H24" s="9">
        <v>517931903</v>
      </c>
      <c r="I24" s="3" t="s">
        <v>515</v>
      </c>
      <c r="J24" s="5">
        <v>42353</v>
      </c>
      <c r="K24" s="5">
        <v>42353</v>
      </c>
      <c r="L24" s="5">
        <v>46022</v>
      </c>
      <c r="M24" s="2">
        <v>0</v>
      </c>
      <c r="N24" s="2">
        <v>0</v>
      </c>
      <c r="O24" s="1" t="s">
        <v>56</v>
      </c>
      <c r="P24" s="5">
        <v>46022</v>
      </c>
      <c r="Q24" s="9">
        <v>517931903</v>
      </c>
      <c r="R24" s="1" t="s">
        <v>64</v>
      </c>
      <c r="S24" s="4" t="s">
        <v>47</v>
      </c>
      <c r="T24" s="6"/>
      <c r="U24" s="6"/>
    </row>
    <row r="25" spans="1:57" s="58" customFormat="1" ht="52.5" customHeight="1" x14ac:dyDescent="0.3">
      <c r="A25" s="64"/>
      <c r="B25" s="16">
        <v>2025</v>
      </c>
      <c r="C25" s="10" t="s">
        <v>59</v>
      </c>
      <c r="D25" s="1" t="s">
        <v>60</v>
      </c>
      <c r="E25" s="1" t="s">
        <v>61</v>
      </c>
      <c r="F25" s="1" t="s">
        <v>62</v>
      </c>
      <c r="G25" s="8" t="s">
        <v>372</v>
      </c>
      <c r="H25" s="9">
        <v>1338750000</v>
      </c>
      <c r="I25" s="3" t="s">
        <v>63</v>
      </c>
      <c r="J25" s="5">
        <v>45687</v>
      </c>
      <c r="K25" s="5">
        <v>45687</v>
      </c>
      <c r="L25" s="5">
        <v>45899</v>
      </c>
      <c r="M25" s="2">
        <v>0</v>
      </c>
      <c r="N25" s="2">
        <v>0</v>
      </c>
      <c r="O25" s="1" t="s">
        <v>56</v>
      </c>
      <c r="P25" s="18">
        <f>+L25</f>
        <v>45899</v>
      </c>
      <c r="Q25" s="9">
        <f>+H25</f>
        <v>1338750000</v>
      </c>
      <c r="R25" s="1" t="s">
        <v>64</v>
      </c>
      <c r="S25" s="4" t="s">
        <v>47</v>
      </c>
      <c r="T25" s="63"/>
      <c r="U25" s="63"/>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row>
    <row r="26" spans="1:57" ht="25.5" customHeight="1" x14ac:dyDescent="0.3"/>
    <row r="27" spans="1:57" ht="33.75" customHeight="1" x14ac:dyDescent="0.3">
      <c r="B27" s="66" t="s">
        <v>68</v>
      </c>
      <c r="C27" s="67"/>
      <c r="D27" s="67"/>
      <c r="E27" s="67"/>
      <c r="F27" s="67"/>
      <c r="G27" s="67"/>
      <c r="H27" s="67"/>
      <c r="I27" s="67"/>
      <c r="J27" s="67"/>
      <c r="K27" s="67"/>
      <c r="L27" s="67"/>
      <c r="M27" s="67"/>
      <c r="N27" s="67"/>
      <c r="O27" s="67"/>
      <c r="P27" s="67"/>
      <c r="Q27" s="67"/>
      <c r="R27" s="67"/>
      <c r="S27" s="67"/>
      <c r="T27" s="67"/>
      <c r="U27" s="68"/>
    </row>
    <row r="28" spans="1:57" ht="55.5" customHeight="1" x14ac:dyDescent="0.3">
      <c r="B28" s="16">
        <v>2025</v>
      </c>
      <c r="C28" s="10" t="s">
        <v>69</v>
      </c>
      <c r="D28" s="1" t="s">
        <v>70</v>
      </c>
      <c r="E28" s="1" t="s">
        <v>71</v>
      </c>
      <c r="F28" s="1" t="s">
        <v>72</v>
      </c>
      <c r="G28" s="8">
        <v>1036966486</v>
      </c>
      <c r="H28" s="9">
        <v>25879200</v>
      </c>
      <c r="I28" s="3" t="s">
        <v>73</v>
      </c>
      <c r="J28" s="5">
        <v>45659</v>
      </c>
      <c r="K28" s="5">
        <v>45659</v>
      </c>
      <c r="L28" s="5">
        <v>45838</v>
      </c>
      <c r="M28" s="2">
        <v>0</v>
      </c>
      <c r="N28" s="2">
        <v>0</v>
      </c>
      <c r="O28" s="1" t="s">
        <v>56</v>
      </c>
      <c r="P28" s="18">
        <f t="shared" ref="P28:P91" si="2">+L28</f>
        <v>45838</v>
      </c>
      <c r="Q28" s="9">
        <f t="shared" ref="Q28:Q64" si="3">+H28</f>
        <v>25879200</v>
      </c>
      <c r="R28" s="1" t="s">
        <v>50</v>
      </c>
      <c r="S28" s="4" t="s">
        <v>47</v>
      </c>
      <c r="T28" s="6"/>
      <c r="U28" s="6"/>
    </row>
    <row r="29" spans="1:57" ht="48" x14ac:dyDescent="0.3">
      <c r="B29" s="16">
        <v>2025</v>
      </c>
      <c r="C29" s="10" t="s">
        <v>74</v>
      </c>
      <c r="D29" s="1" t="s">
        <v>70</v>
      </c>
      <c r="E29" s="1" t="s">
        <v>75</v>
      </c>
      <c r="F29" s="1" t="s">
        <v>76</v>
      </c>
      <c r="G29" s="8">
        <v>1036934045</v>
      </c>
      <c r="H29" s="9">
        <v>4313200</v>
      </c>
      <c r="I29" s="3" t="s">
        <v>77</v>
      </c>
      <c r="J29" s="5">
        <v>45659</v>
      </c>
      <c r="K29" s="5">
        <v>45688</v>
      </c>
      <c r="L29" s="5">
        <v>45688</v>
      </c>
      <c r="M29" s="2">
        <v>0</v>
      </c>
      <c r="N29" s="2">
        <v>0</v>
      </c>
      <c r="O29" s="1" t="s">
        <v>56</v>
      </c>
      <c r="P29" s="18">
        <f t="shared" si="2"/>
        <v>45688</v>
      </c>
      <c r="Q29" s="9">
        <f t="shared" si="3"/>
        <v>4313200</v>
      </c>
      <c r="R29" s="1" t="s">
        <v>50</v>
      </c>
      <c r="S29" s="4" t="s">
        <v>47</v>
      </c>
      <c r="T29" s="6"/>
      <c r="U29" s="6"/>
    </row>
    <row r="30" spans="1:57" ht="48" x14ac:dyDescent="0.3">
      <c r="B30" s="16">
        <v>2025</v>
      </c>
      <c r="C30" s="10" t="s">
        <v>78</v>
      </c>
      <c r="D30" s="1" t="s">
        <v>70</v>
      </c>
      <c r="E30" s="1" t="s">
        <v>79</v>
      </c>
      <c r="F30" s="1" t="s">
        <v>80</v>
      </c>
      <c r="G30" s="8">
        <v>1036951477</v>
      </c>
      <c r="H30" s="9">
        <v>47314752</v>
      </c>
      <c r="I30" s="3" t="s">
        <v>81</v>
      </c>
      <c r="J30" s="5">
        <v>45659</v>
      </c>
      <c r="K30" s="5">
        <v>45659</v>
      </c>
      <c r="L30" s="5">
        <v>42369</v>
      </c>
      <c r="M30" s="2">
        <v>0</v>
      </c>
      <c r="N30" s="2">
        <v>0</v>
      </c>
      <c r="O30" s="1" t="s">
        <v>56</v>
      </c>
      <c r="P30" s="18">
        <f t="shared" si="2"/>
        <v>42369</v>
      </c>
      <c r="Q30" s="9">
        <f t="shared" si="3"/>
        <v>47314752</v>
      </c>
      <c r="R30" s="1" t="s">
        <v>51</v>
      </c>
      <c r="S30" s="4" t="s">
        <v>47</v>
      </c>
      <c r="T30" s="6"/>
      <c r="U30" s="6"/>
    </row>
    <row r="31" spans="1:57" ht="70.5" customHeight="1" x14ac:dyDescent="0.3">
      <c r="B31" s="16">
        <v>2025</v>
      </c>
      <c r="C31" s="10" t="s">
        <v>82</v>
      </c>
      <c r="D31" s="1" t="s">
        <v>70</v>
      </c>
      <c r="E31" s="1" t="s">
        <v>83</v>
      </c>
      <c r="F31" s="1" t="s">
        <v>84</v>
      </c>
      <c r="G31" s="8">
        <v>1036932234</v>
      </c>
      <c r="H31" s="9">
        <v>21365790</v>
      </c>
      <c r="I31" s="3" t="s">
        <v>73</v>
      </c>
      <c r="J31" s="5">
        <v>45665</v>
      </c>
      <c r="K31" s="5">
        <v>45665</v>
      </c>
      <c r="L31" s="5">
        <v>45838</v>
      </c>
      <c r="M31" s="2">
        <v>0</v>
      </c>
      <c r="N31" s="2">
        <v>0</v>
      </c>
      <c r="O31" s="1" t="s">
        <v>56</v>
      </c>
      <c r="P31" s="18">
        <f t="shared" si="2"/>
        <v>45838</v>
      </c>
      <c r="Q31" s="9">
        <f t="shared" si="3"/>
        <v>21365790</v>
      </c>
      <c r="R31" s="1" t="s">
        <v>64</v>
      </c>
      <c r="S31" s="4" t="s">
        <v>47</v>
      </c>
      <c r="T31" s="6"/>
      <c r="U31" s="6"/>
    </row>
    <row r="32" spans="1:57" ht="72.75" customHeight="1" x14ac:dyDescent="0.3">
      <c r="B32" s="16">
        <v>2025</v>
      </c>
      <c r="C32" s="10" t="s">
        <v>85</v>
      </c>
      <c r="D32" s="1" t="s">
        <v>70</v>
      </c>
      <c r="E32" s="1" t="s">
        <v>86</v>
      </c>
      <c r="F32" s="1" t="s">
        <v>87</v>
      </c>
      <c r="G32" s="8">
        <v>1036966794</v>
      </c>
      <c r="H32" s="9">
        <v>40213578</v>
      </c>
      <c r="I32" s="3" t="s">
        <v>88</v>
      </c>
      <c r="J32" s="5">
        <v>45667</v>
      </c>
      <c r="K32" s="5">
        <v>45667</v>
      </c>
      <c r="L32" s="5">
        <v>46022</v>
      </c>
      <c r="M32" s="2">
        <v>0</v>
      </c>
      <c r="N32" s="2">
        <v>0</v>
      </c>
      <c r="O32" s="1" t="s">
        <v>56</v>
      </c>
      <c r="P32" s="18">
        <f t="shared" si="2"/>
        <v>46022</v>
      </c>
      <c r="Q32" s="9">
        <f t="shared" si="3"/>
        <v>40213578</v>
      </c>
      <c r="R32" s="1" t="s">
        <v>64</v>
      </c>
      <c r="S32" s="4" t="s">
        <v>47</v>
      </c>
      <c r="T32" s="6"/>
      <c r="U32" s="6"/>
    </row>
    <row r="33" spans="2:21" ht="72.75" customHeight="1" x14ac:dyDescent="0.3">
      <c r="B33" s="16">
        <v>2025</v>
      </c>
      <c r="C33" s="10" t="s">
        <v>89</v>
      </c>
      <c r="D33" s="1" t="s">
        <v>70</v>
      </c>
      <c r="E33" s="1" t="s">
        <v>90</v>
      </c>
      <c r="F33" s="1" t="s">
        <v>91</v>
      </c>
      <c r="G33" s="8">
        <v>71275110</v>
      </c>
      <c r="H33" s="9">
        <v>20000000</v>
      </c>
      <c r="I33" s="3" t="s">
        <v>92</v>
      </c>
      <c r="J33" s="5">
        <v>45672</v>
      </c>
      <c r="K33" s="5">
        <v>45672</v>
      </c>
      <c r="L33" s="5">
        <v>45747</v>
      </c>
      <c r="M33" s="2">
        <v>0</v>
      </c>
      <c r="N33" s="2">
        <v>0</v>
      </c>
      <c r="O33" s="1" t="s">
        <v>56</v>
      </c>
      <c r="P33" s="18">
        <f t="shared" si="2"/>
        <v>45747</v>
      </c>
      <c r="Q33" s="9">
        <f t="shared" si="3"/>
        <v>20000000</v>
      </c>
      <c r="R33" s="1" t="s">
        <v>50</v>
      </c>
      <c r="S33" s="4" t="s">
        <v>47</v>
      </c>
      <c r="T33" s="6"/>
      <c r="U33" s="6"/>
    </row>
    <row r="34" spans="2:21" ht="52.5" customHeight="1" x14ac:dyDescent="0.3">
      <c r="B34" s="16">
        <v>2025</v>
      </c>
      <c r="C34" s="10" t="s">
        <v>93</v>
      </c>
      <c r="D34" s="1" t="s">
        <v>70</v>
      </c>
      <c r="E34" s="1" t="s">
        <v>94</v>
      </c>
      <c r="F34" s="1" t="s">
        <v>95</v>
      </c>
      <c r="G34" s="8">
        <v>1036954189</v>
      </c>
      <c r="H34" s="9">
        <v>36000000</v>
      </c>
      <c r="I34" s="3" t="s">
        <v>73</v>
      </c>
      <c r="J34" s="5">
        <v>45674</v>
      </c>
      <c r="K34" s="5">
        <v>45674</v>
      </c>
      <c r="L34" s="5">
        <v>45838</v>
      </c>
      <c r="M34" s="2">
        <v>0</v>
      </c>
      <c r="N34" s="2">
        <v>0</v>
      </c>
      <c r="O34" s="1" t="s">
        <v>56</v>
      </c>
      <c r="P34" s="18">
        <f t="shared" si="2"/>
        <v>45838</v>
      </c>
      <c r="Q34" s="9">
        <f t="shared" si="3"/>
        <v>36000000</v>
      </c>
      <c r="R34" s="1" t="s">
        <v>64</v>
      </c>
      <c r="S34" s="4" t="s">
        <v>47</v>
      </c>
      <c r="T34" s="6"/>
      <c r="U34" s="6"/>
    </row>
    <row r="35" spans="2:21" ht="52.5" customHeight="1" x14ac:dyDescent="0.3">
      <c r="B35" s="16">
        <v>2025</v>
      </c>
      <c r="C35" s="10" t="s">
        <v>96</v>
      </c>
      <c r="D35" s="1" t="s">
        <v>70</v>
      </c>
      <c r="E35" s="1" t="s">
        <v>97</v>
      </c>
      <c r="F35" s="1" t="s">
        <v>98</v>
      </c>
      <c r="G35" s="8">
        <v>1036964357</v>
      </c>
      <c r="H35" s="9">
        <v>33000000</v>
      </c>
      <c r="I35" s="3" t="s">
        <v>99</v>
      </c>
      <c r="J35" s="5">
        <v>45694</v>
      </c>
      <c r="K35" s="5">
        <v>45694</v>
      </c>
      <c r="L35" s="5">
        <v>46022</v>
      </c>
      <c r="M35" s="2">
        <v>0</v>
      </c>
      <c r="N35" s="2">
        <v>0</v>
      </c>
      <c r="O35" s="1" t="s">
        <v>56</v>
      </c>
      <c r="P35" s="18">
        <f t="shared" si="2"/>
        <v>46022</v>
      </c>
      <c r="Q35" s="9">
        <f t="shared" si="3"/>
        <v>33000000</v>
      </c>
      <c r="R35" s="1" t="s">
        <v>50</v>
      </c>
      <c r="S35" s="4" t="s">
        <v>47</v>
      </c>
      <c r="T35" s="6"/>
      <c r="U35" s="6"/>
    </row>
    <row r="36" spans="2:21" ht="48" x14ac:dyDescent="0.3">
      <c r="B36" s="16">
        <v>2025</v>
      </c>
      <c r="C36" s="10" t="s">
        <v>100</v>
      </c>
      <c r="D36" s="1" t="s">
        <v>70</v>
      </c>
      <c r="E36" s="1" t="s">
        <v>101</v>
      </c>
      <c r="F36" s="1" t="s">
        <v>102</v>
      </c>
      <c r="G36" s="8">
        <v>1037946105</v>
      </c>
      <c r="H36" s="9">
        <v>40700000</v>
      </c>
      <c r="I36" s="3" t="s">
        <v>103</v>
      </c>
      <c r="J36" s="5">
        <v>45695</v>
      </c>
      <c r="K36" s="5">
        <v>45695</v>
      </c>
      <c r="L36" s="5">
        <v>46022</v>
      </c>
      <c r="M36" s="2">
        <v>0</v>
      </c>
      <c r="N36" s="2">
        <v>0</v>
      </c>
      <c r="O36" s="1" t="s">
        <v>56</v>
      </c>
      <c r="P36" s="18">
        <f t="shared" si="2"/>
        <v>46022</v>
      </c>
      <c r="Q36" s="9">
        <f t="shared" si="3"/>
        <v>40700000</v>
      </c>
      <c r="R36" s="1" t="s">
        <v>50</v>
      </c>
      <c r="S36" s="4" t="s">
        <v>47</v>
      </c>
      <c r="T36" s="6"/>
      <c r="U36" s="6"/>
    </row>
    <row r="37" spans="2:21" ht="63" customHeight="1" x14ac:dyDescent="0.3">
      <c r="B37" s="16">
        <v>2025</v>
      </c>
      <c r="C37" s="10" t="s">
        <v>104</v>
      </c>
      <c r="D37" s="1" t="s">
        <v>70</v>
      </c>
      <c r="E37" s="1" t="s">
        <v>105</v>
      </c>
      <c r="F37" s="1" t="s">
        <v>106</v>
      </c>
      <c r="G37" s="8">
        <v>1036942400</v>
      </c>
      <c r="H37" s="9">
        <v>40810000</v>
      </c>
      <c r="I37" s="3" t="s">
        <v>63</v>
      </c>
      <c r="J37" s="5">
        <v>45695</v>
      </c>
      <c r="K37" s="5">
        <v>45695</v>
      </c>
      <c r="L37" s="5">
        <v>46021</v>
      </c>
      <c r="M37" s="2">
        <v>0</v>
      </c>
      <c r="N37" s="2">
        <v>0</v>
      </c>
      <c r="O37" s="1" t="s">
        <v>56</v>
      </c>
      <c r="P37" s="18">
        <f t="shared" si="2"/>
        <v>46021</v>
      </c>
      <c r="Q37" s="9">
        <f t="shared" si="3"/>
        <v>40810000</v>
      </c>
      <c r="R37" s="1" t="s">
        <v>51</v>
      </c>
      <c r="S37" s="4" t="s">
        <v>47</v>
      </c>
      <c r="T37" s="6"/>
      <c r="U37" s="6"/>
    </row>
    <row r="38" spans="2:21" ht="52.5" customHeight="1" x14ac:dyDescent="0.3">
      <c r="B38" s="16">
        <v>2025</v>
      </c>
      <c r="C38" s="10" t="s">
        <v>107</v>
      </c>
      <c r="D38" s="1" t="s">
        <v>70</v>
      </c>
      <c r="E38" s="1" t="s">
        <v>108</v>
      </c>
      <c r="F38" s="1" t="s">
        <v>76</v>
      </c>
      <c r="G38" s="8">
        <v>1036934045</v>
      </c>
      <c r="H38" s="9">
        <v>24297693</v>
      </c>
      <c r="I38" s="3" t="s">
        <v>109</v>
      </c>
      <c r="J38" s="5">
        <v>45699</v>
      </c>
      <c r="K38" s="5">
        <v>45699</v>
      </c>
      <c r="L38" s="5">
        <v>45869</v>
      </c>
      <c r="M38" s="2">
        <v>0</v>
      </c>
      <c r="N38" s="2">
        <v>0</v>
      </c>
      <c r="O38" s="1" t="s">
        <v>56</v>
      </c>
      <c r="P38" s="18">
        <f t="shared" si="2"/>
        <v>45869</v>
      </c>
      <c r="Q38" s="9">
        <f t="shared" si="3"/>
        <v>24297693</v>
      </c>
      <c r="R38" s="1" t="s">
        <v>50</v>
      </c>
      <c r="S38" s="4" t="s">
        <v>47</v>
      </c>
      <c r="T38" s="6"/>
      <c r="U38" s="6"/>
    </row>
    <row r="39" spans="2:21" ht="66.75" customHeight="1" x14ac:dyDescent="0.3">
      <c r="B39" s="16">
        <v>2025</v>
      </c>
      <c r="C39" s="10" t="s">
        <v>110</v>
      </c>
      <c r="D39" s="1" t="s">
        <v>70</v>
      </c>
      <c r="E39" s="1" t="s">
        <v>111</v>
      </c>
      <c r="F39" s="1" t="s">
        <v>112</v>
      </c>
      <c r="G39" s="8">
        <v>1007411184</v>
      </c>
      <c r="H39" s="9">
        <v>121000000</v>
      </c>
      <c r="I39" s="3" t="s">
        <v>113</v>
      </c>
      <c r="J39" s="5">
        <v>45699</v>
      </c>
      <c r="K39" s="5">
        <v>45699</v>
      </c>
      <c r="L39" s="5">
        <v>46022</v>
      </c>
      <c r="M39" s="2">
        <v>0</v>
      </c>
      <c r="N39" s="2">
        <v>0</v>
      </c>
      <c r="O39" s="1" t="s">
        <v>56</v>
      </c>
      <c r="P39" s="18">
        <f t="shared" si="2"/>
        <v>46022</v>
      </c>
      <c r="Q39" s="9">
        <f t="shared" si="3"/>
        <v>121000000</v>
      </c>
      <c r="R39" s="1" t="s">
        <v>49</v>
      </c>
      <c r="S39" s="4" t="s">
        <v>47</v>
      </c>
      <c r="T39" s="6"/>
      <c r="U39" s="6"/>
    </row>
    <row r="40" spans="2:21" ht="66.75" customHeight="1" x14ac:dyDescent="0.3">
      <c r="B40" s="16">
        <v>2025</v>
      </c>
      <c r="C40" s="10" t="s">
        <v>114</v>
      </c>
      <c r="D40" s="1" t="s">
        <v>70</v>
      </c>
      <c r="E40" s="1" t="s">
        <v>115</v>
      </c>
      <c r="F40" s="1" t="s">
        <v>116</v>
      </c>
      <c r="G40" s="8">
        <v>39448169</v>
      </c>
      <c r="H40" s="9">
        <v>31568567</v>
      </c>
      <c r="I40" s="3" t="s">
        <v>117</v>
      </c>
      <c r="J40" s="5">
        <v>45700</v>
      </c>
      <c r="K40" s="5">
        <v>45700</v>
      </c>
      <c r="L40" s="5">
        <v>45869</v>
      </c>
      <c r="M40" s="2">
        <v>0</v>
      </c>
      <c r="N40" s="2">
        <v>0</v>
      </c>
      <c r="O40" s="1" t="s">
        <v>56</v>
      </c>
      <c r="P40" s="18">
        <f t="shared" si="2"/>
        <v>45869</v>
      </c>
      <c r="Q40" s="9">
        <f t="shared" si="3"/>
        <v>31568567</v>
      </c>
      <c r="R40" s="1" t="s">
        <v>51</v>
      </c>
      <c r="S40" s="4" t="s">
        <v>47</v>
      </c>
      <c r="T40" s="6"/>
      <c r="U40" s="6"/>
    </row>
    <row r="41" spans="2:21" ht="66.75" customHeight="1" x14ac:dyDescent="0.3">
      <c r="B41" s="16">
        <v>2025</v>
      </c>
      <c r="C41" s="10" t="s">
        <v>118</v>
      </c>
      <c r="D41" s="1" t="s">
        <v>70</v>
      </c>
      <c r="E41" s="1" t="s">
        <v>119</v>
      </c>
      <c r="F41" s="1" t="s">
        <v>120</v>
      </c>
      <c r="G41" s="8">
        <v>1036960291</v>
      </c>
      <c r="H41" s="9">
        <v>27143067</v>
      </c>
      <c r="I41" s="3" t="s">
        <v>121</v>
      </c>
      <c r="J41" s="5">
        <v>45700</v>
      </c>
      <c r="K41" s="5">
        <v>45700</v>
      </c>
      <c r="L41" s="5">
        <v>45869</v>
      </c>
      <c r="M41" s="2">
        <v>0</v>
      </c>
      <c r="N41" s="2">
        <v>0</v>
      </c>
      <c r="O41" s="1" t="s">
        <v>56</v>
      </c>
      <c r="P41" s="18">
        <f t="shared" si="2"/>
        <v>45869</v>
      </c>
      <c r="Q41" s="9">
        <f t="shared" si="3"/>
        <v>27143067</v>
      </c>
      <c r="R41" s="1" t="s">
        <v>51</v>
      </c>
      <c r="S41" s="4" t="s">
        <v>47</v>
      </c>
      <c r="T41" s="6"/>
      <c r="U41" s="6"/>
    </row>
    <row r="42" spans="2:21" ht="66.75" customHeight="1" x14ac:dyDescent="0.3">
      <c r="B42" s="16">
        <v>2025</v>
      </c>
      <c r="C42" s="10" t="s">
        <v>122</v>
      </c>
      <c r="D42" s="1" t="s">
        <v>70</v>
      </c>
      <c r="E42" s="1" t="s">
        <v>123</v>
      </c>
      <c r="F42" s="1" t="s">
        <v>124</v>
      </c>
      <c r="G42" s="8">
        <v>1036956802</v>
      </c>
      <c r="H42" s="9">
        <v>31568567</v>
      </c>
      <c r="I42" s="3" t="s">
        <v>121</v>
      </c>
      <c r="J42" s="5">
        <v>45700</v>
      </c>
      <c r="K42" s="5">
        <v>45700</v>
      </c>
      <c r="L42" s="5">
        <v>45869</v>
      </c>
      <c r="M42" s="2">
        <v>0</v>
      </c>
      <c r="N42" s="2">
        <v>0</v>
      </c>
      <c r="O42" s="1" t="s">
        <v>56</v>
      </c>
      <c r="P42" s="18">
        <f t="shared" si="2"/>
        <v>45869</v>
      </c>
      <c r="Q42" s="9">
        <f t="shared" si="3"/>
        <v>31568567</v>
      </c>
      <c r="R42" s="1" t="s">
        <v>51</v>
      </c>
      <c r="S42" s="4" t="s">
        <v>47</v>
      </c>
      <c r="T42" s="6"/>
      <c r="U42" s="6"/>
    </row>
    <row r="43" spans="2:21" ht="66.75" customHeight="1" x14ac:dyDescent="0.3">
      <c r="B43" s="16">
        <v>2025</v>
      </c>
      <c r="C43" s="10" t="s">
        <v>125</v>
      </c>
      <c r="D43" s="1" t="s">
        <v>70</v>
      </c>
      <c r="E43" s="1" t="s">
        <v>126</v>
      </c>
      <c r="F43" s="1" t="s">
        <v>127</v>
      </c>
      <c r="G43" s="8">
        <v>1036944104</v>
      </c>
      <c r="H43" s="9">
        <v>20652333</v>
      </c>
      <c r="I43" s="3" t="s">
        <v>121</v>
      </c>
      <c r="J43" s="5">
        <v>45700</v>
      </c>
      <c r="K43" s="5">
        <v>45700</v>
      </c>
      <c r="L43" s="5">
        <v>45869</v>
      </c>
      <c r="M43" s="2">
        <v>0</v>
      </c>
      <c r="N43" s="2">
        <v>0</v>
      </c>
      <c r="O43" s="1" t="s">
        <v>56</v>
      </c>
      <c r="P43" s="18">
        <f t="shared" si="2"/>
        <v>45869</v>
      </c>
      <c r="Q43" s="9">
        <f t="shared" si="3"/>
        <v>20652333</v>
      </c>
      <c r="R43" s="1" t="s">
        <v>51</v>
      </c>
      <c r="S43" s="4" t="s">
        <v>47</v>
      </c>
      <c r="T43" s="6"/>
      <c r="U43" s="6"/>
    </row>
    <row r="44" spans="2:21" ht="66.75" customHeight="1" x14ac:dyDescent="0.3">
      <c r="B44" s="16">
        <v>2025</v>
      </c>
      <c r="C44" s="10" t="s">
        <v>128</v>
      </c>
      <c r="D44" s="1" t="s">
        <v>70</v>
      </c>
      <c r="E44" s="1" t="s">
        <v>129</v>
      </c>
      <c r="F44" s="1" t="s">
        <v>130</v>
      </c>
      <c r="G44" s="8">
        <v>1036947416</v>
      </c>
      <c r="H44" s="9">
        <v>20652333</v>
      </c>
      <c r="I44" s="3" t="s">
        <v>121</v>
      </c>
      <c r="J44" s="5">
        <v>45700</v>
      </c>
      <c r="K44" s="5">
        <v>45700</v>
      </c>
      <c r="L44" s="5">
        <v>45869</v>
      </c>
      <c r="M44" s="2">
        <v>0</v>
      </c>
      <c r="N44" s="2">
        <v>0</v>
      </c>
      <c r="O44" s="1" t="s">
        <v>56</v>
      </c>
      <c r="P44" s="18">
        <f t="shared" si="2"/>
        <v>45869</v>
      </c>
      <c r="Q44" s="9">
        <f t="shared" si="3"/>
        <v>20652333</v>
      </c>
      <c r="R44" s="1" t="s">
        <v>51</v>
      </c>
      <c r="S44" s="4" t="s">
        <v>47</v>
      </c>
      <c r="T44" s="6"/>
      <c r="U44" s="6"/>
    </row>
    <row r="45" spans="2:21" ht="66.75" customHeight="1" x14ac:dyDescent="0.3">
      <c r="B45" s="16">
        <v>2025</v>
      </c>
      <c r="C45" s="10" t="s">
        <v>131</v>
      </c>
      <c r="D45" s="1" t="s">
        <v>70</v>
      </c>
      <c r="E45" s="1" t="s">
        <v>132</v>
      </c>
      <c r="F45" s="1" t="s">
        <v>133</v>
      </c>
      <c r="G45" s="8">
        <v>71655363</v>
      </c>
      <c r="H45" s="9">
        <v>18587100</v>
      </c>
      <c r="I45" s="3" t="s">
        <v>121</v>
      </c>
      <c r="J45" s="5">
        <v>45700</v>
      </c>
      <c r="K45" s="5">
        <v>45700</v>
      </c>
      <c r="L45" s="5">
        <v>45869</v>
      </c>
      <c r="M45" s="2">
        <v>0</v>
      </c>
      <c r="N45" s="2">
        <v>0</v>
      </c>
      <c r="O45" s="1" t="s">
        <v>56</v>
      </c>
      <c r="P45" s="18">
        <f t="shared" si="2"/>
        <v>45869</v>
      </c>
      <c r="Q45" s="9">
        <f t="shared" si="3"/>
        <v>18587100</v>
      </c>
      <c r="R45" s="1" t="s">
        <v>51</v>
      </c>
      <c r="S45" s="4" t="s">
        <v>47</v>
      </c>
      <c r="T45" s="6"/>
      <c r="U45" s="6"/>
    </row>
    <row r="46" spans="2:21" ht="71.25" customHeight="1" x14ac:dyDescent="0.3">
      <c r="B46" s="16">
        <v>2025</v>
      </c>
      <c r="C46" s="10" t="s">
        <v>134</v>
      </c>
      <c r="D46" s="1" t="s">
        <v>70</v>
      </c>
      <c r="E46" s="1" t="s">
        <v>135</v>
      </c>
      <c r="F46" s="1" t="s">
        <v>136</v>
      </c>
      <c r="G46" s="8">
        <v>1036929330</v>
      </c>
      <c r="H46" s="9">
        <v>31568567</v>
      </c>
      <c r="I46" s="3" t="s">
        <v>121</v>
      </c>
      <c r="J46" s="5">
        <v>45700</v>
      </c>
      <c r="K46" s="5">
        <v>45700</v>
      </c>
      <c r="L46" s="5">
        <v>45869</v>
      </c>
      <c r="M46" s="2">
        <v>0</v>
      </c>
      <c r="N46" s="2">
        <v>0</v>
      </c>
      <c r="O46" s="1" t="s">
        <v>56</v>
      </c>
      <c r="P46" s="18">
        <f t="shared" si="2"/>
        <v>45869</v>
      </c>
      <c r="Q46" s="9">
        <f t="shared" si="3"/>
        <v>31568567</v>
      </c>
      <c r="R46" s="1" t="s">
        <v>51</v>
      </c>
      <c r="S46" s="4" t="s">
        <v>47</v>
      </c>
      <c r="T46" s="6"/>
      <c r="U46" s="6"/>
    </row>
    <row r="47" spans="2:21" ht="71.25" customHeight="1" x14ac:dyDescent="0.3">
      <c r="B47" s="16">
        <v>2025</v>
      </c>
      <c r="C47" s="10" t="s">
        <v>137</v>
      </c>
      <c r="D47" s="1" t="s">
        <v>70</v>
      </c>
      <c r="E47" s="1" t="s">
        <v>138</v>
      </c>
      <c r="F47" s="1" t="s">
        <v>139</v>
      </c>
      <c r="G47" s="8">
        <v>1036959573</v>
      </c>
      <c r="H47" s="9">
        <v>27143067</v>
      </c>
      <c r="I47" s="3" t="s">
        <v>121</v>
      </c>
      <c r="J47" s="5">
        <v>45700</v>
      </c>
      <c r="K47" s="5">
        <v>45700</v>
      </c>
      <c r="L47" s="5">
        <v>45869</v>
      </c>
      <c r="M47" s="2">
        <v>0</v>
      </c>
      <c r="N47" s="2">
        <v>0</v>
      </c>
      <c r="O47" s="1" t="s">
        <v>56</v>
      </c>
      <c r="P47" s="18">
        <f t="shared" si="2"/>
        <v>45869</v>
      </c>
      <c r="Q47" s="9">
        <f t="shared" si="3"/>
        <v>27143067</v>
      </c>
      <c r="R47" s="1" t="s">
        <v>51</v>
      </c>
      <c r="S47" s="4" t="s">
        <v>47</v>
      </c>
      <c r="T47" s="6"/>
      <c r="U47" s="6"/>
    </row>
    <row r="48" spans="2:21" ht="71.25" customHeight="1" x14ac:dyDescent="0.3">
      <c r="B48" s="16">
        <v>2025</v>
      </c>
      <c r="C48" s="10" t="s">
        <v>140</v>
      </c>
      <c r="D48" s="1" t="s">
        <v>70</v>
      </c>
      <c r="E48" s="1" t="s">
        <v>141</v>
      </c>
      <c r="F48" s="1" t="s">
        <v>142</v>
      </c>
      <c r="G48" s="8">
        <v>1036942078</v>
      </c>
      <c r="H48" s="9">
        <v>27143067</v>
      </c>
      <c r="I48" s="3" t="s">
        <v>121</v>
      </c>
      <c r="J48" s="5">
        <v>45700</v>
      </c>
      <c r="K48" s="5">
        <v>45700</v>
      </c>
      <c r="L48" s="5">
        <v>45869</v>
      </c>
      <c r="M48" s="2">
        <v>0</v>
      </c>
      <c r="N48" s="2">
        <v>0</v>
      </c>
      <c r="O48" s="1" t="s">
        <v>56</v>
      </c>
      <c r="P48" s="18">
        <f t="shared" si="2"/>
        <v>45869</v>
      </c>
      <c r="Q48" s="9">
        <f t="shared" si="3"/>
        <v>27143067</v>
      </c>
      <c r="R48" s="1" t="s">
        <v>51</v>
      </c>
      <c r="S48" s="4" t="s">
        <v>47</v>
      </c>
      <c r="T48" s="6"/>
      <c r="U48" s="6"/>
    </row>
    <row r="49" spans="2:21" ht="71.25" customHeight="1" x14ac:dyDescent="0.3">
      <c r="B49" s="16">
        <v>2025</v>
      </c>
      <c r="C49" s="10" t="s">
        <v>143</v>
      </c>
      <c r="D49" s="1" t="s">
        <v>70</v>
      </c>
      <c r="E49" s="1" t="s">
        <v>144</v>
      </c>
      <c r="F49" s="1" t="s">
        <v>145</v>
      </c>
      <c r="G49" s="8">
        <v>39454981</v>
      </c>
      <c r="H49" s="9">
        <v>27143067</v>
      </c>
      <c r="I49" s="3" t="s">
        <v>121</v>
      </c>
      <c r="J49" s="5">
        <v>45700</v>
      </c>
      <c r="K49" s="5">
        <v>45700</v>
      </c>
      <c r="L49" s="5">
        <v>45869</v>
      </c>
      <c r="M49" s="2">
        <v>0</v>
      </c>
      <c r="N49" s="2">
        <v>0</v>
      </c>
      <c r="O49" s="1" t="s">
        <v>56</v>
      </c>
      <c r="P49" s="18">
        <f t="shared" si="2"/>
        <v>45869</v>
      </c>
      <c r="Q49" s="9">
        <f t="shared" si="3"/>
        <v>27143067</v>
      </c>
      <c r="R49" s="1" t="s">
        <v>51</v>
      </c>
      <c r="S49" s="4" t="s">
        <v>47</v>
      </c>
      <c r="T49" s="6"/>
      <c r="U49" s="6"/>
    </row>
    <row r="50" spans="2:21" ht="71.25" customHeight="1" x14ac:dyDescent="0.3">
      <c r="B50" s="16">
        <v>2025</v>
      </c>
      <c r="C50" s="10" t="s">
        <v>146</v>
      </c>
      <c r="D50" s="1" t="s">
        <v>70</v>
      </c>
      <c r="E50" s="1" t="s">
        <v>147</v>
      </c>
      <c r="F50" s="1" t="s">
        <v>148</v>
      </c>
      <c r="G50" s="8">
        <v>1036961298</v>
      </c>
      <c r="H50" s="9">
        <v>27143067</v>
      </c>
      <c r="I50" s="3" t="s">
        <v>121</v>
      </c>
      <c r="J50" s="5">
        <v>45700</v>
      </c>
      <c r="K50" s="5">
        <v>45700</v>
      </c>
      <c r="L50" s="5">
        <v>45869</v>
      </c>
      <c r="M50" s="2">
        <v>0</v>
      </c>
      <c r="N50" s="2">
        <v>0</v>
      </c>
      <c r="O50" s="1" t="s">
        <v>56</v>
      </c>
      <c r="P50" s="18">
        <f t="shared" si="2"/>
        <v>45869</v>
      </c>
      <c r="Q50" s="9">
        <f t="shared" si="3"/>
        <v>27143067</v>
      </c>
      <c r="R50" s="1" t="s">
        <v>51</v>
      </c>
      <c r="S50" s="4" t="s">
        <v>47</v>
      </c>
      <c r="T50" s="6"/>
      <c r="U50" s="6"/>
    </row>
    <row r="51" spans="2:21" ht="71.25" customHeight="1" x14ac:dyDescent="0.3">
      <c r="B51" s="16">
        <v>2025</v>
      </c>
      <c r="C51" s="10" t="s">
        <v>149</v>
      </c>
      <c r="D51" s="1" t="s">
        <v>70</v>
      </c>
      <c r="E51" s="1" t="s">
        <v>150</v>
      </c>
      <c r="F51" s="1" t="s">
        <v>151</v>
      </c>
      <c r="G51" s="8">
        <v>15444584</v>
      </c>
      <c r="H51" s="9">
        <v>26330400</v>
      </c>
      <c r="I51" s="3" t="s">
        <v>152</v>
      </c>
      <c r="J51" s="5">
        <v>45705</v>
      </c>
      <c r="K51" s="5">
        <v>45705</v>
      </c>
      <c r="L51" s="5">
        <v>45869</v>
      </c>
      <c r="M51" s="2">
        <v>0</v>
      </c>
      <c r="N51" s="2">
        <v>0</v>
      </c>
      <c r="O51" s="1" t="s">
        <v>56</v>
      </c>
      <c r="P51" s="18">
        <f t="shared" si="2"/>
        <v>45869</v>
      </c>
      <c r="Q51" s="9">
        <f t="shared" si="3"/>
        <v>26330400</v>
      </c>
      <c r="R51" s="1" t="s">
        <v>51</v>
      </c>
      <c r="S51" s="4" t="s">
        <v>47</v>
      </c>
      <c r="T51" s="6"/>
      <c r="U51" s="6"/>
    </row>
    <row r="52" spans="2:21" ht="71.25" customHeight="1" x14ac:dyDescent="0.3">
      <c r="B52" s="16">
        <v>2025</v>
      </c>
      <c r="C52" s="10" t="s">
        <v>153</v>
      </c>
      <c r="D52" s="1" t="s">
        <v>70</v>
      </c>
      <c r="E52" s="1" t="s">
        <v>141</v>
      </c>
      <c r="F52" s="1" t="s">
        <v>154</v>
      </c>
      <c r="G52" s="8">
        <v>1036938588</v>
      </c>
      <c r="H52" s="9">
        <v>26330400</v>
      </c>
      <c r="I52" s="3" t="s">
        <v>152</v>
      </c>
      <c r="J52" s="5">
        <v>45705</v>
      </c>
      <c r="K52" s="5">
        <v>45705</v>
      </c>
      <c r="L52" s="5">
        <v>45869</v>
      </c>
      <c r="M52" s="2">
        <v>0</v>
      </c>
      <c r="N52" s="2">
        <v>0</v>
      </c>
      <c r="O52" s="1" t="s">
        <v>56</v>
      </c>
      <c r="P52" s="18">
        <f t="shared" si="2"/>
        <v>45869</v>
      </c>
      <c r="Q52" s="9">
        <f t="shared" si="3"/>
        <v>26330400</v>
      </c>
      <c r="R52" s="1" t="s">
        <v>51</v>
      </c>
      <c r="S52" s="4" t="s">
        <v>47</v>
      </c>
      <c r="T52" s="6"/>
      <c r="U52" s="6"/>
    </row>
    <row r="53" spans="2:21" ht="71.25" customHeight="1" x14ac:dyDescent="0.3">
      <c r="B53" s="16">
        <v>2025</v>
      </c>
      <c r="C53" s="10" t="s">
        <v>155</v>
      </c>
      <c r="D53" s="1" t="s">
        <v>70</v>
      </c>
      <c r="E53" s="1" t="s">
        <v>156</v>
      </c>
      <c r="F53" s="1" t="s">
        <v>157</v>
      </c>
      <c r="G53" s="8">
        <v>43505611</v>
      </c>
      <c r="H53" s="9">
        <v>30623400</v>
      </c>
      <c r="I53" s="3" t="s">
        <v>152</v>
      </c>
      <c r="J53" s="5">
        <v>45705</v>
      </c>
      <c r="K53" s="5">
        <v>45705</v>
      </c>
      <c r="L53" s="5">
        <v>45869</v>
      </c>
      <c r="M53" s="2">
        <v>0</v>
      </c>
      <c r="N53" s="2">
        <v>0</v>
      </c>
      <c r="O53" s="1" t="s">
        <v>56</v>
      </c>
      <c r="P53" s="18">
        <f t="shared" si="2"/>
        <v>45869</v>
      </c>
      <c r="Q53" s="9">
        <f t="shared" si="3"/>
        <v>30623400</v>
      </c>
      <c r="R53" s="1" t="s">
        <v>51</v>
      </c>
      <c r="S53" s="4" t="s">
        <v>47</v>
      </c>
      <c r="T53" s="6"/>
      <c r="U53" s="6"/>
    </row>
    <row r="54" spans="2:21" ht="71.25" customHeight="1" x14ac:dyDescent="0.3">
      <c r="B54" s="16">
        <v>2025</v>
      </c>
      <c r="C54" s="10" t="s">
        <v>158</v>
      </c>
      <c r="D54" s="1" t="s">
        <v>70</v>
      </c>
      <c r="E54" s="1" t="s">
        <v>159</v>
      </c>
      <c r="F54" s="1" t="s">
        <v>160</v>
      </c>
      <c r="G54" s="8">
        <v>1036941718</v>
      </c>
      <c r="H54" s="9">
        <v>26330400</v>
      </c>
      <c r="I54" s="3" t="s">
        <v>152</v>
      </c>
      <c r="J54" s="5">
        <v>45705</v>
      </c>
      <c r="K54" s="5">
        <v>45705</v>
      </c>
      <c r="L54" s="5">
        <v>45869</v>
      </c>
      <c r="M54" s="2">
        <v>0</v>
      </c>
      <c r="N54" s="2">
        <v>0</v>
      </c>
      <c r="O54" s="1" t="s">
        <v>56</v>
      </c>
      <c r="P54" s="18">
        <f t="shared" si="2"/>
        <v>45869</v>
      </c>
      <c r="Q54" s="9">
        <f t="shared" si="3"/>
        <v>26330400</v>
      </c>
      <c r="R54" s="1" t="s">
        <v>51</v>
      </c>
      <c r="S54" s="4" t="s">
        <v>47</v>
      </c>
      <c r="T54" s="6"/>
      <c r="U54" s="6"/>
    </row>
    <row r="55" spans="2:21" ht="71.25" customHeight="1" x14ac:dyDescent="0.3">
      <c r="B55" s="16">
        <v>2025</v>
      </c>
      <c r="C55" s="10" t="s">
        <v>161</v>
      </c>
      <c r="D55" s="1" t="s">
        <v>70</v>
      </c>
      <c r="E55" s="1" t="s">
        <v>162</v>
      </c>
      <c r="F55" s="1" t="s">
        <v>163</v>
      </c>
      <c r="G55" s="8">
        <v>1037641264</v>
      </c>
      <c r="H55" s="9">
        <v>26330400</v>
      </c>
      <c r="I55" s="3" t="s">
        <v>121</v>
      </c>
      <c r="J55" s="5">
        <v>45705</v>
      </c>
      <c r="K55" s="5">
        <v>45705</v>
      </c>
      <c r="L55" s="5">
        <v>45869</v>
      </c>
      <c r="M55" s="2">
        <v>0</v>
      </c>
      <c r="N55" s="2">
        <v>0</v>
      </c>
      <c r="O55" s="1" t="s">
        <v>56</v>
      </c>
      <c r="P55" s="18">
        <f t="shared" si="2"/>
        <v>45869</v>
      </c>
      <c r="Q55" s="9">
        <f t="shared" si="3"/>
        <v>26330400</v>
      </c>
      <c r="R55" s="1" t="s">
        <v>51</v>
      </c>
      <c r="S55" s="4" t="s">
        <v>47</v>
      </c>
      <c r="T55" s="6"/>
      <c r="U55" s="6"/>
    </row>
    <row r="56" spans="2:21" ht="71.25" customHeight="1" x14ac:dyDescent="0.3">
      <c r="B56" s="16">
        <v>2025</v>
      </c>
      <c r="C56" s="10" t="s">
        <v>164</v>
      </c>
      <c r="D56" s="1" t="s">
        <v>70</v>
      </c>
      <c r="E56" s="1" t="s">
        <v>165</v>
      </c>
      <c r="F56" s="1" t="s">
        <v>166</v>
      </c>
      <c r="G56" s="8">
        <v>15442427</v>
      </c>
      <c r="H56" s="9">
        <v>26330400</v>
      </c>
      <c r="I56" s="3" t="s">
        <v>121</v>
      </c>
      <c r="J56" s="5">
        <v>45705</v>
      </c>
      <c r="K56" s="5">
        <v>45705</v>
      </c>
      <c r="L56" s="5">
        <v>45869</v>
      </c>
      <c r="M56" s="2">
        <v>0</v>
      </c>
      <c r="N56" s="2">
        <v>0</v>
      </c>
      <c r="O56" s="1" t="s">
        <v>56</v>
      </c>
      <c r="P56" s="18">
        <f t="shared" si="2"/>
        <v>45869</v>
      </c>
      <c r="Q56" s="9">
        <f t="shared" si="3"/>
        <v>26330400</v>
      </c>
      <c r="R56" s="1" t="s">
        <v>51</v>
      </c>
      <c r="S56" s="4" t="s">
        <v>47</v>
      </c>
      <c r="T56" s="6"/>
      <c r="U56" s="6"/>
    </row>
    <row r="57" spans="2:21" ht="71.25" customHeight="1" x14ac:dyDescent="0.3">
      <c r="B57" s="16">
        <v>2025</v>
      </c>
      <c r="C57" s="10" t="s">
        <v>167</v>
      </c>
      <c r="D57" s="1" t="s">
        <v>70</v>
      </c>
      <c r="E57" s="1" t="s">
        <v>144</v>
      </c>
      <c r="F57" s="1" t="s">
        <v>168</v>
      </c>
      <c r="G57" s="8">
        <v>1036956648</v>
      </c>
      <c r="H57" s="9">
        <v>26330400</v>
      </c>
      <c r="I57" s="3" t="s">
        <v>121</v>
      </c>
      <c r="J57" s="5">
        <v>45705</v>
      </c>
      <c r="K57" s="5">
        <v>45705</v>
      </c>
      <c r="L57" s="5">
        <v>45869</v>
      </c>
      <c r="M57" s="2">
        <v>0</v>
      </c>
      <c r="N57" s="2">
        <v>0</v>
      </c>
      <c r="O57" s="1" t="s">
        <v>56</v>
      </c>
      <c r="P57" s="18">
        <f t="shared" si="2"/>
        <v>45869</v>
      </c>
      <c r="Q57" s="9">
        <f t="shared" si="3"/>
        <v>26330400</v>
      </c>
      <c r="R57" s="1" t="s">
        <v>51</v>
      </c>
      <c r="S57" s="4" t="s">
        <v>47</v>
      </c>
      <c r="T57" s="6"/>
      <c r="U57" s="6"/>
    </row>
    <row r="58" spans="2:21" ht="71.25" customHeight="1" x14ac:dyDescent="0.3">
      <c r="B58" s="16">
        <v>2025</v>
      </c>
      <c r="C58" s="10" t="s">
        <v>169</v>
      </c>
      <c r="D58" s="1" t="s">
        <v>70</v>
      </c>
      <c r="E58" s="1" t="s">
        <v>170</v>
      </c>
      <c r="F58" s="1" t="s">
        <v>171</v>
      </c>
      <c r="G58" s="8">
        <v>11312895</v>
      </c>
      <c r="H58" s="9">
        <v>30623400</v>
      </c>
      <c r="I58" s="3" t="s">
        <v>152</v>
      </c>
      <c r="J58" s="5">
        <v>45705</v>
      </c>
      <c r="K58" s="5">
        <v>45705</v>
      </c>
      <c r="L58" s="5">
        <v>45869</v>
      </c>
      <c r="M58" s="2">
        <v>0</v>
      </c>
      <c r="N58" s="2">
        <v>0</v>
      </c>
      <c r="O58" s="1" t="s">
        <v>56</v>
      </c>
      <c r="P58" s="18">
        <f t="shared" si="2"/>
        <v>45869</v>
      </c>
      <c r="Q58" s="9">
        <f t="shared" si="3"/>
        <v>30623400</v>
      </c>
      <c r="R58" s="1" t="s">
        <v>51</v>
      </c>
      <c r="S58" s="4" t="s">
        <v>47</v>
      </c>
      <c r="T58" s="6"/>
      <c r="U58" s="6"/>
    </row>
    <row r="59" spans="2:21" ht="71.25" customHeight="1" x14ac:dyDescent="0.3">
      <c r="B59" s="16">
        <v>2025</v>
      </c>
      <c r="C59" s="10" t="s">
        <v>172</v>
      </c>
      <c r="D59" s="1" t="s">
        <v>70</v>
      </c>
      <c r="E59" s="1" t="s">
        <v>173</v>
      </c>
      <c r="F59" s="1" t="s">
        <v>174</v>
      </c>
      <c r="G59" s="8">
        <v>1038415540</v>
      </c>
      <c r="H59" s="9">
        <v>26330400</v>
      </c>
      <c r="I59" s="3" t="s">
        <v>152</v>
      </c>
      <c r="J59" s="5">
        <v>45705</v>
      </c>
      <c r="K59" s="5">
        <v>45705</v>
      </c>
      <c r="L59" s="5">
        <v>45869</v>
      </c>
      <c r="M59" s="2">
        <v>0</v>
      </c>
      <c r="N59" s="2">
        <v>0</v>
      </c>
      <c r="O59" s="1" t="s">
        <v>56</v>
      </c>
      <c r="P59" s="18">
        <f t="shared" si="2"/>
        <v>45869</v>
      </c>
      <c r="Q59" s="9">
        <f t="shared" si="3"/>
        <v>26330400</v>
      </c>
      <c r="R59" s="1" t="s">
        <v>51</v>
      </c>
      <c r="S59" s="4" t="s">
        <v>47</v>
      </c>
      <c r="T59" s="6"/>
      <c r="U59" s="6"/>
    </row>
    <row r="60" spans="2:21" ht="71.25" customHeight="1" x14ac:dyDescent="0.3">
      <c r="B60" s="16">
        <v>2025</v>
      </c>
      <c r="C60" s="10" t="s">
        <v>175</v>
      </c>
      <c r="D60" s="1" t="s">
        <v>70</v>
      </c>
      <c r="E60" s="1" t="s">
        <v>176</v>
      </c>
      <c r="F60" s="1" t="s">
        <v>177</v>
      </c>
      <c r="G60" s="8">
        <v>1152210176</v>
      </c>
      <c r="H60" s="9">
        <v>26330400</v>
      </c>
      <c r="I60" s="3" t="s">
        <v>152</v>
      </c>
      <c r="J60" s="5">
        <v>45705</v>
      </c>
      <c r="K60" s="5">
        <v>45705</v>
      </c>
      <c r="L60" s="5">
        <v>45869</v>
      </c>
      <c r="M60" s="2">
        <v>0</v>
      </c>
      <c r="N60" s="2">
        <v>0</v>
      </c>
      <c r="O60" s="1" t="s">
        <v>56</v>
      </c>
      <c r="P60" s="18">
        <f t="shared" si="2"/>
        <v>45869</v>
      </c>
      <c r="Q60" s="9">
        <f t="shared" si="3"/>
        <v>26330400</v>
      </c>
      <c r="R60" s="1" t="s">
        <v>51</v>
      </c>
      <c r="S60" s="4" t="s">
        <v>47</v>
      </c>
      <c r="T60" s="6"/>
      <c r="U60" s="6"/>
    </row>
    <row r="61" spans="2:21" ht="71.25" customHeight="1" x14ac:dyDescent="0.3">
      <c r="B61" s="16">
        <v>2025</v>
      </c>
      <c r="C61" s="10" t="s">
        <v>178</v>
      </c>
      <c r="D61" s="1" t="s">
        <v>70</v>
      </c>
      <c r="E61" s="1" t="s">
        <v>179</v>
      </c>
      <c r="F61" s="1" t="s">
        <v>180</v>
      </c>
      <c r="G61" s="8">
        <v>39451574</v>
      </c>
      <c r="H61" s="9">
        <v>20034000</v>
      </c>
      <c r="I61" s="3" t="s">
        <v>152</v>
      </c>
      <c r="J61" s="5">
        <v>45705</v>
      </c>
      <c r="K61" s="5">
        <v>45705</v>
      </c>
      <c r="L61" s="5">
        <v>45869</v>
      </c>
      <c r="M61" s="2">
        <v>0</v>
      </c>
      <c r="N61" s="2">
        <v>0</v>
      </c>
      <c r="O61" s="1" t="s">
        <v>56</v>
      </c>
      <c r="P61" s="18">
        <f t="shared" si="2"/>
        <v>45869</v>
      </c>
      <c r="Q61" s="9">
        <f t="shared" si="3"/>
        <v>20034000</v>
      </c>
      <c r="R61" s="1" t="s">
        <v>51</v>
      </c>
      <c r="S61" s="4" t="s">
        <v>47</v>
      </c>
      <c r="T61" s="6"/>
      <c r="U61" s="6"/>
    </row>
    <row r="62" spans="2:21" ht="71.25" customHeight="1" x14ac:dyDescent="0.3">
      <c r="B62" s="16">
        <v>2025</v>
      </c>
      <c r="C62" s="10" t="s">
        <v>181</v>
      </c>
      <c r="D62" s="1" t="s">
        <v>70</v>
      </c>
      <c r="E62" s="1" t="s">
        <v>182</v>
      </c>
      <c r="F62" s="1" t="s">
        <v>183</v>
      </c>
      <c r="G62" s="8">
        <v>15425342</v>
      </c>
      <c r="H62" s="9">
        <v>27753333</v>
      </c>
      <c r="I62" s="3" t="s">
        <v>184</v>
      </c>
      <c r="J62" s="5">
        <v>45705</v>
      </c>
      <c r="K62" s="5">
        <v>45705</v>
      </c>
      <c r="L62" s="5">
        <v>46011</v>
      </c>
      <c r="M62" s="2">
        <v>0</v>
      </c>
      <c r="N62" s="2">
        <v>0</v>
      </c>
      <c r="O62" s="1" t="s">
        <v>56</v>
      </c>
      <c r="P62" s="18">
        <f t="shared" si="2"/>
        <v>46011</v>
      </c>
      <c r="Q62" s="9">
        <f t="shared" si="3"/>
        <v>27753333</v>
      </c>
      <c r="R62" s="1" t="s">
        <v>51</v>
      </c>
      <c r="S62" s="4" t="s">
        <v>47</v>
      </c>
      <c r="T62" s="6"/>
      <c r="U62" s="6"/>
    </row>
    <row r="63" spans="2:21" ht="71.25" customHeight="1" x14ac:dyDescent="0.3">
      <c r="B63" s="16">
        <v>2025</v>
      </c>
      <c r="C63" s="10" t="s">
        <v>185</v>
      </c>
      <c r="D63" s="1" t="s">
        <v>70</v>
      </c>
      <c r="E63" s="1" t="s">
        <v>186</v>
      </c>
      <c r="F63" s="1" t="s">
        <v>187</v>
      </c>
      <c r="G63" s="8">
        <v>1036941047</v>
      </c>
      <c r="H63" s="9">
        <v>26330400</v>
      </c>
      <c r="I63" s="3" t="s">
        <v>152</v>
      </c>
      <c r="J63" s="5">
        <v>45705</v>
      </c>
      <c r="K63" s="5">
        <v>45705</v>
      </c>
      <c r="L63" s="5">
        <v>45869</v>
      </c>
      <c r="M63" s="2">
        <v>0</v>
      </c>
      <c r="N63" s="2">
        <v>0</v>
      </c>
      <c r="O63" s="1" t="s">
        <v>56</v>
      </c>
      <c r="P63" s="18">
        <f t="shared" si="2"/>
        <v>45869</v>
      </c>
      <c r="Q63" s="9">
        <f t="shared" si="3"/>
        <v>26330400</v>
      </c>
      <c r="R63" s="1" t="s">
        <v>51</v>
      </c>
      <c r="S63" s="4" t="s">
        <v>47</v>
      </c>
      <c r="T63" s="6"/>
      <c r="U63" s="6"/>
    </row>
    <row r="64" spans="2:21" ht="71.25" customHeight="1" x14ac:dyDescent="0.3">
      <c r="B64" s="16">
        <v>2025</v>
      </c>
      <c r="C64" s="10" t="s">
        <v>188</v>
      </c>
      <c r="D64" s="1" t="s">
        <v>70</v>
      </c>
      <c r="E64" s="1" t="s">
        <v>189</v>
      </c>
      <c r="F64" s="1" t="s">
        <v>190</v>
      </c>
      <c r="G64" s="8">
        <v>15447971</v>
      </c>
      <c r="H64" s="9">
        <v>20034000</v>
      </c>
      <c r="I64" s="3" t="s">
        <v>152</v>
      </c>
      <c r="J64" s="5">
        <v>45705</v>
      </c>
      <c r="K64" s="5">
        <v>45705</v>
      </c>
      <c r="L64" s="5">
        <v>45869</v>
      </c>
      <c r="M64" s="2">
        <v>0</v>
      </c>
      <c r="N64" s="2">
        <v>0</v>
      </c>
      <c r="O64" s="1" t="s">
        <v>56</v>
      </c>
      <c r="P64" s="18">
        <f t="shared" si="2"/>
        <v>45869</v>
      </c>
      <c r="Q64" s="9">
        <f t="shared" si="3"/>
        <v>20034000</v>
      </c>
      <c r="R64" s="1" t="s">
        <v>51</v>
      </c>
      <c r="S64" s="4" t="s">
        <v>47</v>
      </c>
      <c r="T64" s="6"/>
      <c r="U64" s="6"/>
    </row>
    <row r="65" spans="2:21" ht="71.25" customHeight="1" x14ac:dyDescent="0.3">
      <c r="B65" s="16">
        <v>2025</v>
      </c>
      <c r="C65" s="10" t="s">
        <v>191</v>
      </c>
      <c r="D65" s="1" t="s">
        <v>70</v>
      </c>
      <c r="E65" s="1" t="s">
        <v>192</v>
      </c>
      <c r="F65" s="1" t="s">
        <v>193</v>
      </c>
      <c r="G65" s="8">
        <v>71369456</v>
      </c>
      <c r="H65" s="9">
        <v>26330400</v>
      </c>
      <c r="I65" s="3" t="s">
        <v>152</v>
      </c>
      <c r="J65" s="5">
        <v>45705</v>
      </c>
      <c r="K65" s="5">
        <v>45705</v>
      </c>
      <c r="L65" s="5">
        <v>45869</v>
      </c>
      <c r="M65" s="2">
        <v>0</v>
      </c>
      <c r="N65" s="2">
        <v>0</v>
      </c>
      <c r="O65" s="1" t="s">
        <v>56</v>
      </c>
      <c r="P65" s="18">
        <f t="shared" si="2"/>
        <v>45869</v>
      </c>
      <c r="Q65" s="9">
        <v>26330400</v>
      </c>
      <c r="R65" s="1" t="s">
        <v>51</v>
      </c>
      <c r="S65" s="4" t="s">
        <v>47</v>
      </c>
      <c r="T65" s="6"/>
      <c r="U65" s="6"/>
    </row>
    <row r="66" spans="2:21" ht="71.25" customHeight="1" x14ac:dyDescent="0.3">
      <c r="B66" s="16">
        <v>2025</v>
      </c>
      <c r="C66" s="10" t="s">
        <v>194</v>
      </c>
      <c r="D66" s="1" t="s">
        <v>70</v>
      </c>
      <c r="E66" s="1" t="s">
        <v>195</v>
      </c>
      <c r="F66" s="1" t="s">
        <v>196</v>
      </c>
      <c r="G66" s="8">
        <v>1040042494</v>
      </c>
      <c r="H66" s="9">
        <v>26330400</v>
      </c>
      <c r="I66" s="3" t="s">
        <v>152</v>
      </c>
      <c r="J66" s="5">
        <v>45705</v>
      </c>
      <c r="K66" s="5">
        <v>45705</v>
      </c>
      <c r="L66" s="5">
        <v>45869</v>
      </c>
      <c r="M66" s="2">
        <v>0</v>
      </c>
      <c r="N66" s="2">
        <v>0</v>
      </c>
      <c r="O66" s="1" t="s">
        <v>56</v>
      </c>
      <c r="P66" s="18">
        <f t="shared" si="2"/>
        <v>45869</v>
      </c>
      <c r="Q66" s="9">
        <v>26330400</v>
      </c>
      <c r="R66" s="1" t="s">
        <v>51</v>
      </c>
      <c r="S66" s="4" t="s">
        <v>47</v>
      </c>
      <c r="T66" s="6"/>
      <c r="U66" s="6"/>
    </row>
    <row r="67" spans="2:21" ht="71.25" customHeight="1" x14ac:dyDescent="0.3">
      <c r="B67" s="16">
        <v>2025</v>
      </c>
      <c r="C67" s="10" t="s">
        <v>197</v>
      </c>
      <c r="D67" s="1" t="s">
        <v>70</v>
      </c>
      <c r="E67" s="1" t="s">
        <v>198</v>
      </c>
      <c r="F67" s="1" t="s">
        <v>199</v>
      </c>
      <c r="G67" s="8">
        <v>39452882</v>
      </c>
      <c r="H67" s="9">
        <v>54000000</v>
      </c>
      <c r="I67" s="3" t="s">
        <v>152</v>
      </c>
      <c r="J67" s="5">
        <v>45705</v>
      </c>
      <c r="K67" s="5">
        <v>45705</v>
      </c>
      <c r="L67" s="5">
        <v>45869</v>
      </c>
      <c r="M67" s="2">
        <v>0</v>
      </c>
      <c r="N67" s="2">
        <v>0</v>
      </c>
      <c r="O67" s="1" t="s">
        <v>56</v>
      </c>
      <c r="P67" s="18">
        <f t="shared" si="2"/>
        <v>45869</v>
      </c>
      <c r="Q67" s="9">
        <v>54000000</v>
      </c>
      <c r="R67" s="1" t="s">
        <v>51</v>
      </c>
      <c r="S67" s="4" t="s">
        <v>47</v>
      </c>
      <c r="T67" s="6"/>
      <c r="U67" s="6"/>
    </row>
    <row r="68" spans="2:21" ht="71.25" customHeight="1" x14ac:dyDescent="0.3">
      <c r="B68" s="16">
        <v>2025</v>
      </c>
      <c r="C68" s="10" t="s">
        <v>200</v>
      </c>
      <c r="D68" s="1" t="s">
        <v>70</v>
      </c>
      <c r="E68" s="1" t="s">
        <v>201</v>
      </c>
      <c r="F68" s="1" t="s">
        <v>202</v>
      </c>
      <c r="G68" s="8">
        <v>71339481</v>
      </c>
      <c r="H68" s="9">
        <v>54000000</v>
      </c>
      <c r="I68" s="3" t="s">
        <v>152</v>
      </c>
      <c r="J68" s="5">
        <v>45705</v>
      </c>
      <c r="K68" s="5">
        <v>45705</v>
      </c>
      <c r="L68" s="5">
        <v>45869</v>
      </c>
      <c r="M68" s="2">
        <v>0</v>
      </c>
      <c r="N68" s="2">
        <v>0</v>
      </c>
      <c r="O68" s="1" t="s">
        <v>56</v>
      </c>
      <c r="P68" s="18">
        <f t="shared" si="2"/>
        <v>45869</v>
      </c>
      <c r="Q68" s="9">
        <v>54000000</v>
      </c>
      <c r="R68" s="1" t="s">
        <v>51</v>
      </c>
      <c r="S68" s="4" t="s">
        <v>47</v>
      </c>
      <c r="T68" s="6"/>
      <c r="U68" s="6"/>
    </row>
    <row r="69" spans="2:21" ht="71.25" customHeight="1" x14ac:dyDescent="0.3">
      <c r="B69" s="16">
        <v>2025</v>
      </c>
      <c r="C69" s="10" t="s">
        <v>203</v>
      </c>
      <c r="D69" s="1" t="s">
        <v>70</v>
      </c>
      <c r="E69" s="1" t="s">
        <v>204</v>
      </c>
      <c r="F69" s="1" t="s">
        <v>205</v>
      </c>
      <c r="G69" s="8">
        <v>1040044857</v>
      </c>
      <c r="H69" s="9">
        <v>25842800</v>
      </c>
      <c r="I69" s="3" t="s">
        <v>206</v>
      </c>
      <c r="J69" s="5">
        <v>45708</v>
      </c>
      <c r="K69" s="5">
        <v>45708</v>
      </c>
      <c r="L69" s="5">
        <v>45869</v>
      </c>
      <c r="M69" s="2">
        <v>0</v>
      </c>
      <c r="N69" s="2">
        <v>0</v>
      </c>
      <c r="O69" s="1" t="s">
        <v>56</v>
      </c>
      <c r="P69" s="18">
        <f t="shared" si="2"/>
        <v>45869</v>
      </c>
      <c r="Q69" s="9">
        <v>25842800</v>
      </c>
      <c r="R69" s="1" t="s">
        <v>51</v>
      </c>
      <c r="S69" s="4" t="s">
        <v>47</v>
      </c>
      <c r="T69" s="6"/>
      <c r="U69" s="6"/>
    </row>
    <row r="70" spans="2:21" ht="71.25" customHeight="1" x14ac:dyDescent="0.3">
      <c r="B70" s="16">
        <v>2025</v>
      </c>
      <c r="C70" s="10" t="s">
        <v>207</v>
      </c>
      <c r="D70" s="1" t="s">
        <v>70</v>
      </c>
      <c r="E70" s="1" t="s">
        <v>208</v>
      </c>
      <c r="F70" s="1" t="s">
        <v>209</v>
      </c>
      <c r="G70" s="8">
        <v>1036953442</v>
      </c>
      <c r="H70" s="9">
        <v>24867600</v>
      </c>
      <c r="I70" s="3" t="s">
        <v>210</v>
      </c>
      <c r="J70" s="5">
        <v>45714</v>
      </c>
      <c r="K70" s="5">
        <v>45714</v>
      </c>
      <c r="L70" s="5">
        <v>45869</v>
      </c>
      <c r="M70" s="2">
        <v>0</v>
      </c>
      <c r="N70" s="2">
        <v>0</v>
      </c>
      <c r="O70" s="1" t="s">
        <v>56</v>
      </c>
      <c r="P70" s="18">
        <f t="shared" si="2"/>
        <v>45869</v>
      </c>
      <c r="Q70" s="9">
        <v>24867600</v>
      </c>
      <c r="R70" s="1" t="s">
        <v>51</v>
      </c>
      <c r="S70" s="4" t="s">
        <v>47</v>
      </c>
      <c r="T70" s="6"/>
      <c r="U70" s="6"/>
    </row>
    <row r="71" spans="2:21" ht="71.25" customHeight="1" x14ac:dyDescent="0.3">
      <c r="B71" s="16">
        <v>2025</v>
      </c>
      <c r="C71" s="10" t="s">
        <v>211</v>
      </c>
      <c r="D71" s="1" t="s">
        <v>70</v>
      </c>
      <c r="E71" s="1" t="s">
        <v>212</v>
      </c>
      <c r="F71" s="1" t="s">
        <v>213</v>
      </c>
      <c r="G71" s="8">
        <v>1036942767</v>
      </c>
      <c r="H71" s="9">
        <v>24867600</v>
      </c>
      <c r="I71" s="3" t="s">
        <v>210</v>
      </c>
      <c r="J71" s="5">
        <v>45714</v>
      </c>
      <c r="K71" s="5">
        <v>45714</v>
      </c>
      <c r="L71" s="5">
        <v>45869</v>
      </c>
      <c r="M71" s="2">
        <v>0</v>
      </c>
      <c r="N71" s="2">
        <v>0</v>
      </c>
      <c r="O71" s="1" t="s">
        <v>56</v>
      </c>
      <c r="P71" s="18">
        <f t="shared" si="2"/>
        <v>45869</v>
      </c>
      <c r="Q71" s="9">
        <v>24867600</v>
      </c>
      <c r="R71" s="1" t="s">
        <v>51</v>
      </c>
      <c r="S71" s="4" t="s">
        <v>47</v>
      </c>
      <c r="T71" s="6"/>
      <c r="U71" s="6"/>
    </row>
    <row r="72" spans="2:21" s="25" customFormat="1" ht="71.25" customHeight="1" x14ac:dyDescent="0.2">
      <c r="B72" s="19">
        <v>2025</v>
      </c>
      <c r="C72" s="20" t="s">
        <v>214</v>
      </c>
      <c r="D72" s="20" t="s">
        <v>70</v>
      </c>
      <c r="E72" s="20" t="s">
        <v>215</v>
      </c>
      <c r="F72" s="20" t="s">
        <v>216</v>
      </c>
      <c r="G72" s="21">
        <v>1036941746</v>
      </c>
      <c r="H72" s="22">
        <v>28922100</v>
      </c>
      <c r="I72" s="20" t="s">
        <v>210</v>
      </c>
      <c r="J72" s="23">
        <v>45714</v>
      </c>
      <c r="K72" s="23">
        <v>45714</v>
      </c>
      <c r="L72" s="23">
        <v>45869</v>
      </c>
      <c r="M72" s="22">
        <v>0</v>
      </c>
      <c r="N72" s="22">
        <v>0</v>
      </c>
      <c r="O72" s="20" t="s">
        <v>56</v>
      </c>
      <c r="P72" s="23">
        <f t="shared" si="2"/>
        <v>45869</v>
      </c>
      <c r="Q72" s="22">
        <v>28922100</v>
      </c>
      <c r="R72" s="20" t="s">
        <v>51</v>
      </c>
      <c r="S72" s="20" t="s">
        <v>232</v>
      </c>
      <c r="T72" s="24"/>
      <c r="U72" s="24"/>
    </row>
    <row r="73" spans="2:21" ht="71.25" customHeight="1" x14ac:dyDescent="0.3">
      <c r="B73" s="16">
        <v>2025</v>
      </c>
      <c r="C73" s="10" t="s">
        <v>217</v>
      </c>
      <c r="D73" s="1" t="s">
        <v>70</v>
      </c>
      <c r="E73" s="1" t="s">
        <v>218</v>
      </c>
      <c r="F73" s="1" t="s">
        <v>219</v>
      </c>
      <c r="G73" s="8">
        <v>15445073</v>
      </c>
      <c r="H73" s="9">
        <v>17034900</v>
      </c>
      <c r="I73" s="3" t="s">
        <v>210</v>
      </c>
      <c r="J73" s="5">
        <v>45714</v>
      </c>
      <c r="K73" s="5">
        <v>45714</v>
      </c>
      <c r="L73" s="5">
        <v>45869</v>
      </c>
      <c r="M73" s="2">
        <v>0</v>
      </c>
      <c r="N73" s="2">
        <v>0</v>
      </c>
      <c r="O73" s="1" t="s">
        <v>56</v>
      </c>
      <c r="P73" s="18">
        <f t="shared" si="2"/>
        <v>45869</v>
      </c>
      <c r="Q73" s="9">
        <v>17034900</v>
      </c>
      <c r="R73" s="1" t="s">
        <v>51</v>
      </c>
      <c r="S73" s="4" t="s">
        <v>47</v>
      </c>
      <c r="T73" s="6"/>
      <c r="U73" s="6"/>
    </row>
    <row r="74" spans="2:21" ht="71.25" customHeight="1" x14ac:dyDescent="0.3">
      <c r="B74" s="16">
        <v>2025</v>
      </c>
      <c r="C74" s="10" t="s">
        <v>220</v>
      </c>
      <c r="D74" s="1" t="s">
        <v>70</v>
      </c>
      <c r="E74" s="1" t="s">
        <v>221</v>
      </c>
      <c r="F74" s="1" t="s">
        <v>222</v>
      </c>
      <c r="G74" s="8">
        <v>39454462</v>
      </c>
      <c r="H74" s="9">
        <v>56468340</v>
      </c>
      <c r="I74" s="3" t="s">
        <v>223</v>
      </c>
      <c r="J74" s="5">
        <v>45691</v>
      </c>
      <c r="K74" s="5">
        <v>45691</v>
      </c>
      <c r="L74" s="5">
        <v>46022</v>
      </c>
      <c r="M74" s="2">
        <v>0</v>
      </c>
      <c r="N74" s="2">
        <v>0</v>
      </c>
      <c r="O74" s="1" t="s">
        <v>56</v>
      </c>
      <c r="P74" s="18">
        <f t="shared" si="2"/>
        <v>46022</v>
      </c>
      <c r="Q74" s="9">
        <v>56468340</v>
      </c>
      <c r="R74" s="1" t="s">
        <v>224</v>
      </c>
      <c r="S74" s="4" t="s">
        <v>47</v>
      </c>
      <c r="T74" s="6"/>
      <c r="U74" s="6"/>
    </row>
    <row r="75" spans="2:21" ht="52.5" customHeight="1" x14ac:dyDescent="0.3">
      <c r="B75" s="16">
        <v>2025</v>
      </c>
      <c r="C75" s="10" t="s">
        <v>225</v>
      </c>
      <c r="D75" s="1" t="s">
        <v>70</v>
      </c>
      <c r="E75" s="1" t="s">
        <v>226</v>
      </c>
      <c r="F75" s="1" t="s">
        <v>227</v>
      </c>
      <c r="G75" s="8">
        <v>1110447018</v>
      </c>
      <c r="H75" s="9">
        <v>29000000</v>
      </c>
      <c r="I75" s="3" t="s">
        <v>223</v>
      </c>
      <c r="J75" s="5">
        <v>45691</v>
      </c>
      <c r="K75" s="5">
        <v>45691</v>
      </c>
      <c r="L75" s="5">
        <v>46022</v>
      </c>
      <c r="M75" s="2">
        <v>0</v>
      </c>
      <c r="N75" s="2">
        <v>0</v>
      </c>
      <c r="O75" s="1" t="s">
        <v>56</v>
      </c>
      <c r="P75" s="18">
        <f t="shared" si="2"/>
        <v>46022</v>
      </c>
      <c r="Q75" s="9">
        <v>29000000</v>
      </c>
      <c r="R75" s="1" t="s">
        <v>228</v>
      </c>
      <c r="S75" s="4" t="s">
        <v>47</v>
      </c>
      <c r="T75" s="6"/>
      <c r="U75" s="6"/>
    </row>
    <row r="76" spans="2:21" ht="52.5" customHeight="1" x14ac:dyDescent="0.3">
      <c r="B76" s="16">
        <v>2025</v>
      </c>
      <c r="C76" s="10" t="s">
        <v>229</v>
      </c>
      <c r="D76" s="1" t="s">
        <v>70</v>
      </c>
      <c r="E76" s="1" t="s">
        <v>230</v>
      </c>
      <c r="F76" s="1" t="s">
        <v>231</v>
      </c>
      <c r="G76" s="8">
        <v>15435706</v>
      </c>
      <c r="H76" s="9">
        <v>29000000</v>
      </c>
      <c r="I76" s="3" t="s">
        <v>223</v>
      </c>
      <c r="J76" s="5">
        <v>45691</v>
      </c>
      <c r="K76" s="5">
        <v>45691</v>
      </c>
      <c r="L76" s="5">
        <v>46022</v>
      </c>
      <c r="M76" s="2">
        <v>0</v>
      </c>
      <c r="N76" s="2">
        <v>0</v>
      </c>
      <c r="O76" s="1" t="s">
        <v>56</v>
      </c>
      <c r="P76" s="18">
        <f t="shared" si="2"/>
        <v>46022</v>
      </c>
      <c r="Q76" s="9">
        <v>29000000</v>
      </c>
      <c r="R76" s="1" t="s">
        <v>228</v>
      </c>
      <c r="S76" s="4" t="s">
        <v>47</v>
      </c>
      <c r="T76" s="6"/>
      <c r="U76" s="6"/>
    </row>
    <row r="77" spans="2:21" ht="57.6" x14ac:dyDescent="0.3">
      <c r="B77" s="16">
        <v>2025</v>
      </c>
      <c r="C77" s="10" t="s">
        <v>252</v>
      </c>
      <c r="D77" s="1" t="s">
        <v>70</v>
      </c>
      <c r="E77" s="1" t="s">
        <v>253</v>
      </c>
      <c r="F77" s="1" t="s">
        <v>254</v>
      </c>
      <c r="G77" s="8">
        <v>1036958996</v>
      </c>
      <c r="H77" s="9">
        <v>24054933</v>
      </c>
      <c r="I77" s="3" t="s">
        <v>255</v>
      </c>
      <c r="J77" s="5">
        <v>45721</v>
      </c>
      <c r="K77" s="5">
        <v>45721</v>
      </c>
      <c r="L77" s="5">
        <v>45869</v>
      </c>
      <c r="M77" s="2">
        <v>0</v>
      </c>
      <c r="N77" s="2">
        <v>0</v>
      </c>
      <c r="O77" s="1" t="s">
        <v>56</v>
      </c>
      <c r="P77" s="18">
        <f t="shared" si="2"/>
        <v>45869</v>
      </c>
      <c r="Q77" s="9">
        <v>24054933</v>
      </c>
      <c r="R77" s="1" t="s">
        <v>256</v>
      </c>
      <c r="S77" s="4" t="s">
        <v>47</v>
      </c>
      <c r="T77" s="6"/>
      <c r="U77" s="6"/>
    </row>
    <row r="78" spans="2:21" ht="57.6" x14ac:dyDescent="0.3">
      <c r="B78" s="16">
        <v>2025</v>
      </c>
      <c r="C78" s="10" t="s">
        <v>257</v>
      </c>
      <c r="D78" s="1" t="s">
        <v>70</v>
      </c>
      <c r="E78" s="1" t="s">
        <v>258</v>
      </c>
      <c r="F78" s="1" t="s">
        <v>259</v>
      </c>
      <c r="G78" s="8">
        <v>15429337</v>
      </c>
      <c r="H78" s="9">
        <v>17560666</v>
      </c>
      <c r="I78" s="3" t="s">
        <v>260</v>
      </c>
      <c r="J78" s="5">
        <v>45726</v>
      </c>
      <c r="K78" s="5">
        <v>45726</v>
      </c>
      <c r="L78" s="5">
        <v>45869</v>
      </c>
      <c r="M78" s="2">
        <v>0</v>
      </c>
      <c r="N78" s="2">
        <v>0</v>
      </c>
      <c r="O78" s="1" t="s">
        <v>56</v>
      </c>
      <c r="P78" s="18">
        <f t="shared" si="2"/>
        <v>45869</v>
      </c>
      <c r="Q78" s="9">
        <v>17560666</v>
      </c>
      <c r="R78" s="1" t="s">
        <v>224</v>
      </c>
      <c r="S78" s="4" t="s">
        <v>47</v>
      </c>
      <c r="T78" s="6"/>
      <c r="U78" s="6"/>
    </row>
    <row r="79" spans="2:21" ht="57.6" x14ac:dyDescent="0.3">
      <c r="B79" s="16">
        <v>2025</v>
      </c>
      <c r="C79" s="10" t="s">
        <v>261</v>
      </c>
      <c r="D79" s="1" t="s">
        <v>70</v>
      </c>
      <c r="E79" s="1" t="s">
        <v>262</v>
      </c>
      <c r="F79" s="1" t="s">
        <v>263</v>
      </c>
      <c r="G79" s="8">
        <v>1036962060</v>
      </c>
      <c r="H79" s="9">
        <v>25086666</v>
      </c>
      <c r="I79" s="3" t="s">
        <v>260</v>
      </c>
      <c r="J79" s="5">
        <v>45726</v>
      </c>
      <c r="K79" s="5">
        <v>45726</v>
      </c>
      <c r="L79" s="5">
        <v>45869</v>
      </c>
      <c r="M79" s="2">
        <v>0</v>
      </c>
      <c r="N79" s="2">
        <v>0</v>
      </c>
      <c r="O79" s="1" t="s">
        <v>56</v>
      </c>
      <c r="P79" s="18">
        <f t="shared" si="2"/>
        <v>45869</v>
      </c>
      <c r="Q79" s="9">
        <v>25086666</v>
      </c>
      <c r="R79" s="1" t="s">
        <v>224</v>
      </c>
      <c r="S79" s="4" t="s">
        <v>47</v>
      </c>
      <c r="T79" s="6"/>
      <c r="U79" s="6"/>
    </row>
    <row r="80" spans="2:21" ht="57.6" x14ac:dyDescent="0.3">
      <c r="B80" s="16">
        <v>2025</v>
      </c>
      <c r="C80" s="10" t="s">
        <v>264</v>
      </c>
      <c r="D80" s="1" t="s">
        <v>70</v>
      </c>
      <c r="E80" s="1" t="s">
        <v>265</v>
      </c>
      <c r="F80" s="1" t="s">
        <v>266</v>
      </c>
      <c r="G80" s="8">
        <v>74337013</v>
      </c>
      <c r="H80" s="9">
        <v>26653700</v>
      </c>
      <c r="I80" s="3" t="s">
        <v>267</v>
      </c>
      <c r="J80" s="5">
        <v>45727</v>
      </c>
      <c r="K80" s="5">
        <v>45727</v>
      </c>
      <c r="L80" s="5">
        <v>45869</v>
      </c>
      <c r="M80" s="2">
        <v>0</v>
      </c>
      <c r="N80" s="2">
        <v>0</v>
      </c>
      <c r="O80" s="1" t="s">
        <v>56</v>
      </c>
      <c r="P80" s="18">
        <f t="shared" si="2"/>
        <v>45869</v>
      </c>
      <c r="Q80" s="9">
        <v>26653700</v>
      </c>
      <c r="R80" s="1" t="s">
        <v>256</v>
      </c>
      <c r="S80" s="4" t="s">
        <v>47</v>
      </c>
      <c r="T80" s="6"/>
      <c r="U80" s="6"/>
    </row>
    <row r="81" spans="2:21" ht="57.6" x14ac:dyDescent="0.3">
      <c r="B81" s="16">
        <v>2025</v>
      </c>
      <c r="C81" s="10" t="s">
        <v>268</v>
      </c>
      <c r="D81" s="1" t="s">
        <v>70</v>
      </c>
      <c r="E81" s="1" t="s">
        <v>269</v>
      </c>
      <c r="F81" s="1" t="s">
        <v>270</v>
      </c>
      <c r="G81" s="8">
        <v>1036931023</v>
      </c>
      <c r="H81" s="9">
        <v>17437000</v>
      </c>
      <c r="I81" s="3" t="s">
        <v>267</v>
      </c>
      <c r="J81" s="5">
        <v>45727</v>
      </c>
      <c r="K81" s="5">
        <v>45727</v>
      </c>
      <c r="L81" s="5">
        <v>45869</v>
      </c>
      <c r="M81" s="2">
        <v>0</v>
      </c>
      <c r="N81" s="2">
        <v>0</v>
      </c>
      <c r="O81" s="1" t="s">
        <v>56</v>
      </c>
      <c r="P81" s="18">
        <f t="shared" si="2"/>
        <v>45869</v>
      </c>
      <c r="Q81" s="9">
        <v>17437000</v>
      </c>
      <c r="R81" s="1" t="s">
        <v>256</v>
      </c>
      <c r="S81" s="4" t="s">
        <v>47</v>
      </c>
      <c r="T81" s="6"/>
      <c r="U81" s="6"/>
    </row>
    <row r="82" spans="2:21" ht="57.6" x14ac:dyDescent="0.3">
      <c r="B82" s="16">
        <v>2025</v>
      </c>
      <c r="C82" s="10" t="s">
        <v>271</v>
      </c>
      <c r="D82" s="1" t="s">
        <v>70</v>
      </c>
      <c r="E82" s="1" t="s">
        <v>272</v>
      </c>
      <c r="F82" s="1" t="s">
        <v>273</v>
      </c>
      <c r="G82" s="8">
        <v>1026272036</v>
      </c>
      <c r="H82" s="9">
        <v>10077067</v>
      </c>
      <c r="I82" s="3" t="s">
        <v>274</v>
      </c>
      <c r="J82" s="5">
        <v>45728</v>
      </c>
      <c r="K82" s="5">
        <v>45728</v>
      </c>
      <c r="L82" s="5">
        <v>45789</v>
      </c>
      <c r="M82" s="2">
        <v>0</v>
      </c>
      <c r="N82" s="2">
        <v>0</v>
      </c>
      <c r="O82" s="1" t="s">
        <v>56</v>
      </c>
      <c r="P82" s="18">
        <f t="shared" si="2"/>
        <v>45789</v>
      </c>
      <c r="Q82" s="9">
        <v>10077067</v>
      </c>
      <c r="R82" s="1" t="s">
        <v>256</v>
      </c>
      <c r="S82" s="4" t="s">
        <v>47</v>
      </c>
      <c r="T82" s="6"/>
      <c r="U82" s="6"/>
    </row>
    <row r="83" spans="2:21" ht="57.6" x14ac:dyDescent="0.3">
      <c r="B83" s="16">
        <v>2025</v>
      </c>
      <c r="C83" s="10" t="s">
        <v>275</v>
      </c>
      <c r="D83" s="1" t="s">
        <v>70</v>
      </c>
      <c r="E83" s="1" t="s">
        <v>276</v>
      </c>
      <c r="F83" s="1" t="s">
        <v>277</v>
      </c>
      <c r="G83" s="8">
        <v>1036950821</v>
      </c>
      <c r="H83" s="9">
        <v>10077067</v>
      </c>
      <c r="I83" s="3" t="s">
        <v>274</v>
      </c>
      <c r="J83" s="5">
        <v>45369</v>
      </c>
      <c r="K83" s="5">
        <v>45369</v>
      </c>
      <c r="L83" s="5">
        <v>45430</v>
      </c>
      <c r="M83" s="2">
        <v>0</v>
      </c>
      <c r="N83" s="2">
        <v>0</v>
      </c>
      <c r="O83" s="1" t="s">
        <v>56</v>
      </c>
      <c r="P83" s="18">
        <f t="shared" si="2"/>
        <v>45430</v>
      </c>
      <c r="Q83" s="9">
        <v>10077067</v>
      </c>
      <c r="R83" s="1" t="s">
        <v>256</v>
      </c>
      <c r="S83" s="4" t="s">
        <v>47</v>
      </c>
      <c r="T83" s="6"/>
      <c r="U83" s="6"/>
    </row>
    <row r="84" spans="2:21" ht="67.2" x14ac:dyDescent="0.3">
      <c r="B84" s="16">
        <v>2025</v>
      </c>
      <c r="C84" s="10" t="s">
        <v>278</v>
      </c>
      <c r="D84" s="1" t="s">
        <v>70</v>
      </c>
      <c r="E84" s="1" t="s">
        <v>279</v>
      </c>
      <c r="F84" s="1" t="s">
        <v>280</v>
      </c>
      <c r="G84" s="8">
        <v>1036963787</v>
      </c>
      <c r="H84" s="9">
        <v>21779467</v>
      </c>
      <c r="I84" s="3" t="s">
        <v>281</v>
      </c>
      <c r="J84" s="5">
        <v>45369</v>
      </c>
      <c r="K84" s="5">
        <v>45369</v>
      </c>
      <c r="L84" s="5">
        <v>45869</v>
      </c>
      <c r="M84" s="2">
        <v>0</v>
      </c>
      <c r="N84" s="2">
        <v>0</v>
      </c>
      <c r="O84" s="1" t="s">
        <v>56</v>
      </c>
      <c r="P84" s="18">
        <f t="shared" si="2"/>
        <v>45869</v>
      </c>
      <c r="Q84" s="9">
        <v>21779467</v>
      </c>
      <c r="R84" s="1" t="s">
        <v>256</v>
      </c>
      <c r="S84" s="4" t="s">
        <v>47</v>
      </c>
      <c r="T84" s="6"/>
      <c r="U84" s="6"/>
    </row>
    <row r="85" spans="2:21" ht="57.6" x14ac:dyDescent="0.3">
      <c r="B85" s="16">
        <v>2025</v>
      </c>
      <c r="C85" s="10" t="s">
        <v>282</v>
      </c>
      <c r="D85" s="1" t="s">
        <v>70</v>
      </c>
      <c r="E85" s="1" t="s">
        <v>283</v>
      </c>
      <c r="F85" s="1" t="s">
        <v>284</v>
      </c>
      <c r="G85" s="8">
        <v>32526866</v>
      </c>
      <c r="H85" s="9">
        <v>25330467</v>
      </c>
      <c r="I85" s="3" t="s">
        <v>281</v>
      </c>
      <c r="J85" s="5">
        <v>45369</v>
      </c>
      <c r="K85" s="5">
        <v>45369</v>
      </c>
      <c r="L85" s="5">
        <v>45869</v>
      </c>
      <c r="M85" s="2">
        <v>0</v>
      </c>
      <c r="N85" s="2">
        <v>0</v>
      </c>
      <c r="O85" s="1" t="s">
        <v>56</v>
      </c>
      <c r="P85" s="18">
        <f t="shared" si="2"/>
        <v>45869</v>
      </c>
      <c r="Q85" s="9">
        <v>25330467</v>
      </c>
      <c r="R85" s="1" t="s">
        <v>256</v>
      </c>
      <c r="S85" s="4" t="s">
        <v>47</v>
      </c>
      <c r="T85" s="6"/>
      <c r="U85" s="6"/>
    </row>
    <row r="86" spans="2:21" ht="48" x14ac:dyDescent="0.3">
      <c r="B86" s="16">
        <v>2025</v>
      </c>
      <c r="C86" s="10" t="s">
        <v>285</v>
      </c>
      <c r="D86" s="1" t="s">
        <v>70</v>
      </c>
      <c r="E86" s="1" t="s">
        <v>286</v>
      </c>
      <c r="F86" s="1" t="s">
        <v>287</v>
      </c>
      <c r="G86" s="8" t="s">
        <v>288</v>
      </c>
      <c r="H86" s="9">
        <v>81310320</v>
      </c>
      <c r="I86" s="3" t="s">
        <v>289</v>
      </c>
      <c r="J86" s="5">
        <v>45748</v>
      </c>
      <c r="K86" s="5">
        <v>45748</v>
      </c>
      <c r="L86" s="5">
        <v>46113</v>
      </c>
      <c r="M86" s="2">
        <v>0</v>
      </c>
      <c r="N86" s="2">
        <v>0</v>
      </c>
      <c r="O86" s="1" t="s">
        <v>56</v>
      </c>
      <c r="P86" s="18">
        <f t="shared" si="2"/>
        <v>46113</v>
      </c>
      <c r="Q86" s="9">
        <v>81310320</v>
      </c>
      <c r="R86" s="1" t="s">
        <v>256</v>
      </c>
      <c r="S86" s="4" t="s">
        <v>47</v>
      </c>
      <c r="T86" s="6"/>
      <c r="U86" s="6"/>
    </row>
    <row r="87" spans="2:21" ht="67.2" x14ac:dyDescent="0.3">
      <c r="B87" s="16">
        <v>2025</v>
      </c>
      <c r="C87" s="10" t="s">
        <v>290</v>
      </c>
      <c r="D87" s="1" t="s">
        <v>70</v>
      </c>
      <c r="E87" s="1" t="s">
        <v>291</v>
      </c>
      <c r="F87" s="1" t="s">
        <v>292</v>
      </c>
      <c r="G87" s="8">
        <v>1036960636</v>
      </c>
      <c r="H87" s="9">
        <v>14840000</v>
      </c>
      <c r="I87" s="3" t="s">
        <v>293</v>
      </c>
      <c r="J87" s="5">
        <v>45748</v>
      </c>
      <c r="K87" s="5">
        <v>45748</v>
      </c>
      <c r="L87" s="5">
        <v>45869</v>
      </c>
      <c r="M87" s="2">
        <v>0</v>
      </c>
      <c r="N87" s="2">
        <v>0</v>
      </c>
      <c r="O87" s="1" t="s">
        <v>56</v>
      </c>
      <c r="P87" s="18">
        <f t="shared" si="2"/>
        <v>45869</v>
      </c>
      <c r="Q87" s="9">
        <v>14840000</v>
      </c>
      <c r="R87" s="1" t="s">
        <v>256</v>
      </c>
      <c r="S87" s="4" t="s">
        <v>47</v>
      </c>
      <c r="T87" s="6"/>
      <c r="U87" s="6"/>
    </row>
    <row r="88" spans="2:21" ht="57.6" x14ac:dyDescent="0.3">
      <c r="B88" s="16">
        <v>2025</v>
      </c>
      <c r="C88" s="10" t="s">
        <v>294</v>
      </c>
      <c r="D88" s="1" t="s">
        <v>70</v>
      </c>
      <c r="E88" s="1" t="s">
        <v>295</v>
      </c>
      <c r="F88" s="1" t="s">
        <v>296</v>
      </c>
      <c r="G88" s="8">
        <v>1193484654</v>
      </c>
      <c r="H88" s="9">
        <v>14840000</v>
      </c>
      <c r="I88" s="3" t="s">
        <v>293</v>
      </c>
      <c r="J88" s="5">
        <v>45748</v>
      </c>
      <c r="K88" s="5">
        <v>45748</v>
      </c>
      <c r="L88" s="5">
        <v>45869</v>
      </c>
      <c r="M88" s="2">
        <v>0</v>
      </c>
      <c r="N88" s="2">
        <v>0</v>
      </c>
      <c r="O88" s="1" t="s">
        <v>56</v>
      </c>
      <c r="P88" s="18">
        <f t="shared" si="2"/>
        <v>45869</v>
      </c>
      <c r="Q88" s="9">
        <v>14840000</v>
      </c>
      <c r="R88" s="1" t="s">
        <v>256</v>
      </c>
      <c r="S88" s="4" t="s">
        <v>47</v>
      </c>
      <c r="T88" s="6"/>
      <c r="U88" s="6"/>
    </row>
    <row r="89" spans="2:21" ht="57.6" x14ac:dyDescent="0.3">
      <c r="B89" s="16">
        <v>2025</v>
      </c>
      <c r="C89" s="10" t="s">
        <v>297</v>
      </c>
      <c r="D89" s="1" t="s">
        <v>70</v>
      </c>
      <c r="E89" s="1" t="s">
        <v>144</v>
      </c>
      <c r="F89" s="1" t="s">
        <v>298</v>
      </c>
      <c r="G89" s="8">
        <v>1036948909</v>
      </c>
      <c r="H89" s="9">
        <v>19504000</v>
      </c>
      <c r="I89" s="3" t="s">
        <v>293</v>
      </c>
      <c r="J89" s="5">
        <v>45748</v>
      </c>
      <c r="K89" s="5">
        <v>45748</v>
      </c>
      <c r="L89" s="5">
        <v>45869</v>
      </c>
      <c r="M89" s="2">
        <v>0</v>
      </c>
      <c r="N89" s="2">
        <v>0</v>
      </c>
      <c r="O89" s="1" t="s">
        <v>56</v>
      </c>
      <c r="P89" s="18">
        <f t="shared" si="2"/>
        <v>45869</v>
      </c>
      <c r="Q89" s="9">
        <v>19504000</v>
      </c>
      <c r="R89" s="1" t="s">
        <v>256</v>
      </c>
      <c r="S89" s="4" t="s">
        <v>47</v>
      </c>
      <c r="T89" s="6"/>
      <c r="U89" s="6"/>
    </row>
    <row r="90" spans="2:21" ht="67.2" x14ac:dyDescent="0.3">
      <c r="B90" s="16">
        <v>2025</v>
      </c>
      <c r="C90" s="10" t="s">
        <v>299</v>
      </c>
      <c r="D90" s="1" t="s">
        <v>70</v>
      </c>
      <c r="E90" s="1" t="s">
        <v>300</v>
      </c>
      <c r="F90" s="1" t="s">
        <v>301</v>
      </c>
      <c r="G90" s="8">
        <v>98581645</v>
      </c>
      <c r="H90" s="9">
        <v>19504000</v>
      </c>
      <c r="I90" s="3" t="s">
        <v>293</v>
      </c>
      <c r="J90" s="5">
        <v>45748</v>
      </c>
      <c r="K90" s="5">
        <v>45748</v>
      </c>
      <c r="L90" s="5">
        <v>45869</v>
      </c>
      <c r="M90" s="2">
        <v>0</v>
      </c>
      <c r="N90" s="2">
        <v>0</v>
      </c>
      <c r="O90" s="1" t="s">
        <v>56</v>
      </c>
      <c r="P90" s="18">
        <f t="shared" si="2"/>
        <v>45869</v>
      </c>
      <c r="Q90" s="9">
        <v>19504000</v>
      </c>
      <c r="R90" s="1" t="s">
        <v>256</v>
      </c>
      <c r="S90" s="4" t="s">
        <v>47</v>
      </c>
      <c r="T90" s="6"/>
      <c r="U90" s="6"/>
    </row>
    <row r="91" spans="2:21" ht="57.6" x14ac:dyDescent="0.3">
      <c r="B91" s="16">
        <v>2025</v>
      </c>
      <c r="C91" s="10" t="s">
        <v>302</v>
      </c>
      <c r="D91" s="1" t="s">
        <v>70</v>
      </c>
      <c r="E91" s="1" t="s">
        <v>303</v>
      </c>
      <c r="F91" s="1" t="s">
        <v>304</v>
      </c>
      <c r="G91" s="8">
        <v>1036962351</v>
      </c>
      <c r="H91" s="9">
        <v>19504000</v>
      </c>
      <c r="I91" s="3" t="s">
        <v>293</v>
      </c>
      <c r="J91" s="5">
        <v>45749</v>
      </c>
      <c r="K91" s="5">
        <v>45749</v>
      </c>
      <c r="L91" s="5">
        <v>45869</v>
      </c>
      <c r="M91" s="2">
        <v>0</v>
      </c>
      <c r="N91" s="2">
        <v>0</v>
      </c>
      <c r="O91" s="1" t="s">
        <v>56</v>
      </c>
      <c r="P91" s="18">
        <f t="shared" si="2"/>
        <v>45869</v>
      </c>
      <c r="Q91" s="9">
        <v>19504000</v>
      </c>
      <c r="R91" s="1" t="s">
        <v>256</v>
      </c>
      <c r="S91" s="4" t="s">
        <v>47</v>
      </c>
      <c r="T91" s="6"/>
      <c r="U91" s="6"/>
    </row>
    <row r="92" spans="2:21" ht="57.6" x14ac:dyDescent="0.3">
      <c r="B92" s="16">
        <v>2025</v>
      </c>
      <c r="C92" s="10" t="s">
        <v>305</v>
      </c>
      <c r="D92" s="1" t="s">
        <v>70</v>
      </c>
      <c r="E92" s="1" t="s">
        <v>90</v>
      </c>
      <c r="F92" s="1" t="s">
        <v>306</v>
      </c>
      <c r="G92" s="8">
        <v>1017193917</v>
      </c>
      <c r="H92" s="9">
        <v>76500000</v>
      </c>
      <c r="I92" s="3" t="s">
        <v>307</v>
      </c>
      <c r="J92" s="5">
        <v>45749</v>
      </c>
      <c r="K92" s="5">
        <v>45749</v>
      </c>
      <c r="L92" s="5">
        <v>46022</v>
      </c>
      <c r="M92" s="2">
        <v>0</v>
      </c>
      <c r="N92" s="2">
        <v>0</v>
      </c>
      <c r="O92" s="1" t="s">
        <v>56</v>
      </c>
      <c r="P92" s="18">
        <f t="shared" ref="P92" si="4">+L92</f>
        <v>46022</v>
      </c>
      <c r="Q92" s="9">
        <v>76500000</v>
      </c>
      <c r="R92" s="1" t="s">
        <v>50</v>
      </c>
      <c r="S92" s="4" t="s">
        <v>47</v>
      </c>
      <c r="T92" s="6"/>
      <c r="U92" s="6"/>
    </row>
    <row r="93" spans="2:21" ht="57.6" x14ac:dyDescent="0.3">
      <c r="B93" s="16">
        <v>2025</v>
      </c>
      <c r="C93" s="10" t="s">
        <v>340</v>
      </c>
      <c r="D93" s="1" t="s">
        <v>70</v>
      </c>
      <c r="E93" s="1" t="s">
        <v>344</v>
      </c>
      <c r="F93" s="1" t="s">
        <v>345</v>
      </c>
      <c r="G93" s="8">
        <v>1110559755</v>
      </c>
      <c r="H93" s="9">
        <v>44000000</v>
      </c>
      <c r="I93" s="3" t="s">
        <v>346</v>
      </c>
      <c r="J93" s="5">
        <v>45779</v>
      </c>
      <c r="K93" s="5">
        <v>45749</v>
      </c>
      <c r="L93" s="5">
        <v>46022</v>
      </c>
      <c r="M93" s="2">
        <v>0</v>
      </c>
      <c r="N93" s="2">
        <v>0</v>
      </c>
      <c r="O93" s="1" t="s">
        <v>56</v>
      </c>
      <c r="P93" s="18">
        <f t="shared" ref="P93:P96" si="5">+L93</f>
        <v>46022</v>
      </c>
      <c r="Q93" s="9">
        <v>44000000</v>
      </c>
      <c r="R93" s="1" t="s">
        <v>50</v>
      </c>
      <c r="S93" s="4" t="s">
        <v>47</v>
      </c>
      <c r="T93" s="6"/>
      <c r="U93" s="6"/>
    </row>
    <row r="94" spans="2:21" ht="57.6" x14ac:dyDescent="0.3">
      <c r="B94" s="16">
        <v>2025</v>
      </c>
      <c r="C94" s="10" t="s">
        <v>341</v>
      </c>
      <c r="D94" s="1" t="s">
        <v>70</v>
      </c>
      <c r="E94" s="1" t="s">
        <v>90</v>
      </c>
      <c r="F94" s="1" t="s">
        <v>347</v>
      </c>
      <c r="G94" s="8">
        <v>15441999</v>
      </c>
      <c r="H94" s="9">
        <v>14688000</v>
      </c>
      <c r="I94" s="3" t="s">
        <v>348</v>
      </c>
      <c r="J94" s="5">
        <v>45784</v>
      </c>
      <c r="K94" s="5">
        <v>45784</v>
      </c>
      <c r="L94" s="5">
        <v>45869</v>
      </c>
      <c r="M94" s="2">
        <v>0</v>
      </c>
      <c r="N94" s="2">
        <v>0</v>
      </c>
      <c r="O94" s="1" t="s">
        <v>56</v>
      </c>
      <c r="P94" s="18">
        <f t="shared" si="5"/>
        <v>45869</v>
      </c>
      <c r="Q94" s="9">
        <v>14688000</v>
      </c>
      <c r="R94" s="1" t="s">
        <v>50</v>
      </c>
      <c r="S94" s="4" t="s">
        <v>47</v>
      </c>
      <c r="T94" s="6"/>
      <c r="U94" s="6"/>
    </row>
    <row r="95" spans="2:21" ht="48" x14ac:dyDescent="0.3">
      <c r="B95" s="16">
        <v>2025</v>
      </c>
      <c r="C95" s="10" t="s">
        <v>342</v>
      </c>
      <c r="D95" s="1" t="s">
        <v>70</v>
      </c>
      <c r="E95" s="1" t="s">
        <v>350</v>
      </c>
      <c r="F95" s="1" t="s">
        <v>349</v>
      </c>
      <c r="G95" s="8">
        <v>15425063</v>
      </c>
      <c r="H95" s="9">
        <v>13815333</v>
      </c>
      <c r="I95" s="3" t="s">
        <v>348</v>
      </c>
      <c r="J95" s="5">
        <v>45784</v>
      </c>
      <c r="K95" s="5">
        <v>45784</v>
      </c>
      <c r="L95" s="5">
        <v>45869</v>
      </c>
      <c r="M95" s="2">
        <v>0</v>
      </c>
      <c r="N95" s="2">
        <v>0</v>
      </c>
      <c r="O95" s="1" t="s">
        <v>56</v>
      </c>
      <c r="P95" s="18">
        <f t="shared" si="5"/>
        <v>45869</v>
      </c>
      <c r="Q95" s="9">
        <v>13815333</v>
      </c>
      <c r="R95" s="1" t="s">
        <v>50</v>
      </c>
      <c r="S95" s="4" t="s">
        <v>47</v>
      </c>
      <c r="T95" s="6"/>
      <c r="U95" s="6"/>
    </row>
    <row r="96" spans="2:21" ht="57.6" x14ac:dyDescent="0.3">
      <c r="B96" s="16">
        <v>2025</v>
      </c>
      <c r="C96" s="10" t="s">
        <v>343</v>
      </c>
      <c r="D96" s="1" t="s">
        <v>70</v>
      </c>
      <c r="E96" s="1" t="s">
        <v>272</v>
      </c>
      <c r="F96" s="1" t="s">
        <v>273</v>
      </c>
      <c r="G96" s="8">
        <v>1026272036</v>
      </c>
      <c r="H96" s="9">
        <v>9264400</v>
      </c>
      <c r="I96" s="3" t="s">
        <v>307</v>
      </c>
      <c r="J96" s="5">
        <v>45812</v>
      </c>
      <c r="K96" s="5">
        <f>$J$96</f>
        <v>45812</v>
      </c>
      <c r="L96" s="5">
        <f>$L$95</f>
        <v>45869</v>
      </c>
      <c r="M96" s="2">
        <v>0</v>
      </c>
      <c r="N96" s="2">
        <v>0</v>
      </c>
      <c r="O96" s="1" t="s">
        <v>56</v>
      </c>
      <c r="P96" s="18">
        <f t="shared" si="5"/>
        <v>45869</v>
      </c>
      <c r="Q96" s="9">
        <v>9264400</v>
      </c>
      <c r="R96" s="1" t="s">
        <v>50</v>
      </c>
      <c r="S96" s="4" t="s">
        <v>47</v>
      </c>
      <c r="T96" s="6"/>
      <c r="U96" s="6"/>
    </row>
    <row r="97" spans="2:21" ht="48" x14ac:dyDescent="0.3">
      <c r="B97" s="16">
        <v>2025</v>
      </c>
      <c r="C97" s="10" t="s">
        <v>444</v>
      </c>
      <c r="D97" s="1" t="s">
        <v>70</v>
      </c>
      <c r="E97" s="1" t="s">
        <v>450</v>
      </c>
      <c r="F97" s="1" t="s">
        <v>451</v>
      </c>
      <c r="G97" s="8">
        <v>1036954189</v>
      </c>
      <c r="H97" s="9">
        <v>36000000</v>
      </c>
      <c r="I97" s="3" t="s">
        <v>452</v>
      </c>
      <c r="J97" s="5">
        <v>45842</v>
      </c>
      <c r="K97" s="5">
        <v>45842</v>
      </c>
      <c r="L97" s="5">
        <v>46022</v>
      </c>
      <c r="M97" s="2">
        <v>0</v>
      </c>
      <c r="N97" s="2">
        <v>0</v>
      </c>
      <c r="O97" s="1" t="s">
        <v>56</v>
      </c>
      <c r="P97" s="18">
        <f t="shared" ref="P97:P102" si="6">+L97</f>
        <v>46022</v>
      </c>
      <c r="Q97" s="9">
        <v>36000000</v>
      </c>
      <c r="R97" s="1" t="s">
        <v>50</v>
      </c>
      <c r="S97" s="4" t="s">
        <v>47</v>
      </c>
      <c r="T97" s="6"/>
      <c r="U97" s="6"/>
    </row>
    <row r="98" spans="2:21" ht="57.6" x14ac:dyDescent="0.3">
      <c r="B98" s="16">
        <v>2025</v>
      </c>
      <c r="C98" s="10" t="s">
        <v>445</v>
      </c>
      <c r="D98" s="1" t="s">
        <v>70</v>
      </c>
      <c r="E98" s="1" t="s">
        <v>453</v>
      </c>
      <c r="F98" s="1" t="s">
        <v>454</v>
      </c>
      <c r="G98" s="8">
        <v>1036927783</v>
      </c>
      <c r="H98" s="9">
        <v>34026000</v>
      </c>
      <c r="I98" s="3" t="s">
        <v>455</v>
      </c>
      <c r="J98" s="5">
        <v>45842</v>
      </c>
      <c r="K98" s="5">
        <v>45842</v>
      </c>
      <c r="L98" s="5">
        <v>46021</v>
      </c>
      <c r="M98" s="2">
        <v>0</v>
      </c>
      <c r="N98" s="2">
        <v>0</v>
      </c>
      <c r="O98" s="1" t="s">
        <v>56</v>
      </c>
      <c r="P98" s="18">
        <f t="shared" si="6"/>
        <v>46021</v>
      </c>
      <c r="Q98" s="9">
        <v>34026000</v>
      </c>
      <c r="R98" s="1" t="s">
        <v>50</v>
      </c>
      <c r="S98" s="4" t="s">
        <v>47</v>
      </c>
      <c r="T98" s="6"/>
      <c r="U98" s="6"/>
    </row>
    <row r="99" spans="2:21" ht="48" x14ac:dyDescent="0.3">
      <c r="B99" s="16">
        <v>2025</v>
      </c>
      <c r="C99" s="10" t="s">
        <v>446</v>
      </c>
      <c r="D99" s="1" t="s">
        <v>70</v>
      </c>
      <c r="E99" s="1" t="s">
        <v>71</v>
      </c>
      <c r="F99" s="1" t="s">
        <v>72</v>
      </c>
      <c r="G99" s="8">
        <v>1036966486</v>
      </c>
      <c r="H99" s="9">
        <v>31879200</v>
      </c>
      <c r="I99" s="3" t="s">
        <v>456</v>
      </c>
      <c r="J99" s="5">
        <v>45842</v>
      </c>
      <c r="K99" s="5">
        <v>45842</v>
      </c>
      <c r="L99" s="5">
        <v>46022</v>
      </c>
      <c r="M99" s="2">
        <v>0</v>
      </c>
      <c r="N99" s="2">
        <v>0</v>
      </c>
      <c r="O99" s="1" t="s">
        <v>56</v>
      </c>
      <c r="P99" s="18">
        <f t="shared" si="6"/>
        <v>46022</v>
      </c>
      <c r="Q99" s="9">
        <v>31879200</v>
      </c>
      <c r="R99" s="1" t="s">
        <v>50</v>
      </c>
      <c r="S99" s="4" t="s">
        <v>47</v>
      </c>
      <c r="T99" s="6"/>
      <c r="U99" s="6"/>
    </row>
    <row r="100" spans="2:21" ht="57.6" x14ac:dyDescent="0.3">
      <c r="B100" s="16">
        <v>2025</v>
      </c>
      <c r="C100" s="10" t="s">
        <v>447</v>
      </c>
      <c r="D100" s="1" t="s">
        <v>70</v>
      </c>
      <c r="E100" s="1" t="s">
        <v>83</v>
      </c>
      <c r="F100" s="1" t="s">
        <v>84</v>
      </c>
      <c r="G100" s="8">
        <v>1036932234</v>
      </c>
      <c r="H100" s="9">
        <v>21365790</v>
      </c>
      <c r="I100" s="3" t="s">
        <v>457</v>
      </c>
      <c r="J100" s="5">
        <v>45853</v>
      </c>
      <c r="K100" s="5">
        <v>45853</v>
      </c>
      <c r="L100" s="5">
        <v>46022</v>
      </c>
      <c r="M100" s="2">
        <v>0</v>
      </c>
      <c r="N100" s="2">
        <v>0</v>
      </c>
      <c r="O100" s="1" t="s">
        <v>56</v>
      </c>
      <c r="P100" s="18">
        <f t="shared" si="6"/>
        <v>46022</v>
      </c>
      <c r="Q100" s="9">
        <v>21365790</v>
      </c>
      <c r="R100" s="1" t="s">
        <v>50</v>
      </c>
      <c r="S100" s="4" t="s">
        <v>47</v>
      </c>
      <c r="T100" s="6"/>
      <c r="U100" s="6"/>
    </row>
    <row r="101" spans="2:21" ht="48" x14ac:dyDescent="0.3">
      <c r="B101" s="16">
        <v>2025</v>
      </c>
      <c r="C101" s="10" t="s">
        <v>448</v>
      </c>
      <c r="D101" s="1" t="s">
        <v>70</v>
      </c>
      <c r="E101" s="1" t="s">
        <v>71</v>
      </c>
      <c r="F101" s="1" t="s">
        <v>72</v>
      </c>
      <c r="G101" s="8">
        <v>1026272036</v>
      </c>
      <c r="H101" s="9">
        <v>28879200</v>
      </c>
      <c r="I101" s="3" t="s">
        <v>456</v>
      </c>
      <c r="J101" s="5">
        <v>45853</v>
      </c>
      <c r="K101" s="5">
        <v>45853</v>
      </c>
      <c r="L101" s="5">
        <v>46022</v>
      </c>
      <c r="M101" s="2">
        <v>0</v>
      </c>
      <c r="N101" s="2">
        <v>0</v>
      </c>
      <c r="O101" s="1" t="s">
        <v>56</v>
      </c>
      <c r="P101" s="18">
        <f t="shared" si="6"/>
        <v>46022</v>
      </c>
      <c r="Q101" s="9">
        <v>28879200</v>
      </c>
      <c r="R101" s="1" t="s">
        <v>50</v>
      </c>
      <c r="S101" s="4" t="s">
        <v>47</v>
      </c>
      <c r="T101" s="6"/>
      <c r="U101" s="6"/>
    </row>
    <row r="102" spans="2:21" ht="57.6" x14ac:dyDescent="0.3">
      <c r="B102" s="16">
        <v>2025</v>
      </c>
      <c r="C102" s="10" t="s">
        <v>449</v>
      </c>
      <c r="D102" s="1" t="s">
        <v>70</v>
      </c>
      <c r="E102" s="1" t="s">
        <v>458</v>
      </c>
      <c r="F102" s="1" t="s">
        <v>459</v>
      </c>
      <c r="G102" s="8">
        <v>1036948384</v>
      </c>
      <c r="H102" s="9">
        <v>19635000</v>
      </c>
      <c r="I102" s="3" t="s">
        <v>460</v>
      </c>
      <c r="J102" s="5">
        <v>45853</v>
      </c>
      <c r="K102" s="5">
        <v>45853</v>
      </c>
      <c r="L102" s="5">
        <v>46022</v>
      </c>
      <c r="M102" s="2">
        <v>0</v>
      </c>
      <c r="N102" s="2">
        <v>0</v>
      </c>
      <c r="O102" s="1" t="s">
        <v>56</v>
      </c>
      <c r="P102" s="18">
        <f t="shared" si="6"/>
        <v>46022</v>
      </c>
      <c r="Q102" s="9">
        <v>19635000</v>
      </c>
      <c r="R102" s="1" t="s">
        <v>50</v>
      </c>
      <c r="S102" s="4" t="s">
        <v>47</v>
      </c>
      <c r="T102" s="6"/>
      <c r="U102" s="6"/>
    </row>
    <row r="103" spans="2:21" ht="27" customHeight="1" x14ac:dyDescent="0.3">
      <c r="B103" s="16">
        <v>2025</v>
      </c>
      <c r="C103" s="10" t="s">
        <v>492</v>
      </c>
      <c r="D103" s="1" t="s">
        <v>70</v>
      </c>
      <c r="E103" s="35" t="s">
        <v>576</v>
      </c>
      <c r="F103" s="35" t="s">
        <v>263</v>
      </c>
      <c r="G103" s="36">
        <v>1036962060</v>
      </c>
      <c r="H103" s="31">
        <v>25500000</v>
      </c>
      <c r="I103" s="37" t="s">
        <v>577</v>
      </c>
      <c r="J103" s="38">
        <v>45873</v>
      </c>
      <c r="K103" s="38">
        <v>45873</v>
      </c>
      <c r="L103" s="5">
        <v>46022</v>
      </c>
      <c r="M103" s="2">
        <v>0</v>
      </c>
      <c r="N103" s="2">
        <v>0</v>
      </c>
      <c r="O103" s="1" t="s">
        <v>56</v>
      </c>
      <c r="P103" s="5">
        <f>L103</f>
        <v>46022</v>
      </c>
      <c r="Q103" s="31">
        <f>H103</f>
        <v>25500000</v>
      </c>
      <c r="R103" s="1" t="s">
        <v>64</v>
      </c>
      <c r="S103" s="39"/>
      <c r="T103" s="40"/>
      <c r="U103" s="40"/>
    </row>
    <row r="104" spans="2:21" ht="27" customHeight="1" x14ac:dyDescent="0.3">
      <c r="B104" s="16">
        <v>2025</v>
      </c>
      <c r="C104" s="10" t="s">
        <v>578</v>
      </c>
      <c r="D104" s="1" t="s">
        <v>70</v>
      </c>
      <c r="E104" s="35" t="s">
        <v>258</v>
      </c>
      <c r="F104" s="35" t="s">
        <v>259</v>
      </c>
      <c r="G104" s="36">
        <v>15429337</v>
      </c>
      <c r="H104" s="31">
        <v>18550000</v>
      </c>
      <c r="I104" s="37" t="s">
        <v>579</v>
      </c>
      <c r="J104" s="38">
        <v>45873</v>
      </c>
      <c r="K104" s="38">
        <v>45873</v>
      </c>
      <c r="L104" s="5">
        <v>46022</v>
      </c>
      <c r="M104" s="2">
        <v>0</v>
      </c>
      <c r="N104" s="2">
        <v>0</v>
      </c>
      <c r="O104" s="1" t="s">
        <v>56</v>
      </c>
      <c r="P104" s="5">
        <f>L104</f>
        <v>46022</v>
      </c>
      <c r="Q104" s="31">
        <f>H104</f>
        <v>18550000</v>
      </c>
      <c r="R104" s="1" t="s">
        <v>64</v>
      </c>
      <c r="S104" s="39"/>
      <c r="T104" s="40"/>
      <c r="U104" s="40"/>
    </row>
    <row r="105" spans="2:21" ht="27" customHeight="1" x14ac:dyDescent="0.3">
      <c r="B105" s="16">
        <v>2025</v>
      </c>
      <c r="C105" s="10" t="s">
        <v>493</v>
      </c>
      <c r="D105" s="1" t="s">
        <v>70</v>
      </c>
      <c r="E105" s="35" t="s">
        <v>123</v>
      </c>
      <c r="F105" s="35" t="s">
        <v>124</v>
      </c>
      <c r="G105" s="36">
        <v>1036956802</v>
      </c>
      <c r="H105" s="31">
        <v>28355000</v>
      </c>
      <c r="I105" s="37" t="s">
        <v>580</v>
      </c>
      <c r="J105" s="38">
        <v>45873</v>
      </c>
      <c r="K105" s="38">
        <v>45873</v>
      </c>
      <c r="L105" s="38">
        <v>46021</v>
      </c>
      <c r="M105" s="2">
        <v>0</v>
      </c>
      <c r="N105" s="2">
        <v>0</v>
      </c>
      <c r="O105" s="1" t="s">
        <v>56</v>
      </c>
      <c r="P105" s="5">
        <f t="shared" ref="P105:P166" si="7">L105</f>
        <v>46021</v>
      </c>
      <c r="Q105" s="31">
        <f t="shared" ref="Q105:Q166" si="8">H105</f>
        <v>28355000</v>
      </c>
      <c r="R105" s="1" t="s">
        <v>51</v>
      </c>
      <c r="S105" s="39"/>
      <c r="T105" s="40"/>
      <c r="U105" s="40"/>
    </row>
    <row r="106" spans="2:21" ht="27" customHeight="1" x14ac:dyDescent="0.3">
      <c r="B106" s="16">
        <v>2025</v>
      </c>
      <c r="C106" s="10" t="s">
        <v>494</v>
      </c>
      <c r="D106" s="1" t="s">
        <v>70</v>
      </c>
      <c r="E106" s="35" t="s">
        <v>156</v>
      </c>
      <c r="F106" s="35" t="s">
        <v>157</v>
      </c>
      <c r="G106" s="36">
        <v>43505611</v>
      </c>
      <c r="H106" s="31">
        <v>28355000</v>
      </c>
      <c r="I106" s="37" t="s">
        <v>581</v>
      </c>
      <c r="J106" s="38">
        <v>45873</v>
      </c>
      <c r="K106" s="38">
        <v>45873</v>
      </c>
      <c r="L106" s="38">
        <v>46021</v>
      </c>
      <c r="M106" s="2">
        <v>0</v>
      </c>
      <c r="N106" s="2">
        <v>0</v>
      </c>
      <c r="O106" s="1" t="s">
        <v>56</v>
      </c>
      <c r="P106" s="5">
        <f t="shared" si="7"/>
        <v>46021</v>
      </c>
      <c r="Q106" s="31">
        <f t="shared" si="8"/>
        <v>28355000</v>
      </c>
      <c r="R106" s="1" t="s">
        <v>51</v>
      </c>
      <c r="S106" s="39"/>
      <c r="T106" s="40"/>
      <c r="U106" s="40"/>
    </row>
    <row r="107" spans="2:21" ht="27" customHeight="1" x14ac:dyDescent="0.3">
      <c r="B107" s="16">
        <v>2025</v>
      </c>
      <c r="C107" s="10" t="s">
        <v>495</v>
      </c>
      <c r="D107" s="1" t="s">
        <v>70</v>
      </c>
      <c r="E107" s="35" t="s">
        <v>582</v>
      </c>
      <c r="F107" s="35" t="s">
        <v>583</v>
      </c>
      <c r="G107" s="36">
        <v>1036961298</v>
      </c>
      <c r="H107" s="31">
        <v>24380000</v>
      </c>
      <c r="I107" s="37" t="s">
        <v>581</v>
      </c>
      <c r="J107" s="38">
        <v>45873</v>
      </c>
      <c r="K107" s="38">
        <v>45873</v>
      </c>
      <c r="L107" s="38">
        <v>46022</v>
      </c>
      <c r="M107" s="2">
        <v>0</v>
      </c>
      <c r="N107" s="2">
        <v>0</v>
      </c>
      <c r="O107" s="1" t="s">
        <v>56</v>
      </c>
      <c r="P107" s="5">
        <f t="shared" si="7"/>
        <v>46022</v>
      </c>
      <c r="Q107" s="31">
        <f t="shared" si="8"/>
        <v>24380000</v>
      </c>
      <c r="R107" s="1" t="s">
        <v>51</v>
      </c>
      <c r="S107" s="39"/>
      <c r="T107" s="40"/>
      <c r="U107" s="40"/>
    </row>
    <row r="108" spans="2:21" ht="27" customHeight="1" x14ac:dyDescent="0.3">
      <c r="B108" s="16">
        <v>2025</v>
      </c>
      <c r="C108" s="10" t="s">
        <v>496</v>
      </c>
      <c r="D108" s="1" t="s">
        <v>70</v>
      </c>
      <c r="E108" s="35" t="s">
        <v>585</v>
      </c>
      <c r="F108" s="35" t="s">
        <v>139</v>
      </c>
      <c r="G108" s="36">
        <v>1036959573</v>
      </c>
      <c r="H108" s="31">
        <v>24380000</v>
      </c>
      <c r="I108" s="37" t="s">
        <v>396</v>
      </c>
      <c r="J108" s="38">
        <v>45873</v>
      </c>
      <c r="K108" s="38">
        <v>45873</v>
      </c>
      <c r="L108" s="38">
        <v>46022</v>
      </c>
      <c r="M108" s="2">
        <v>0</v>
      </c>
      <c r="N108" s="2">
        <v>0</v>
      </c>
      <c r="O108" s="1" t="s">
        <v>56</v>
      </c>
      <c r="P108" s="5">
        <f t="shared" si="7"/>
        <v>46022</v>
      </c>
      <c r="Q108" s="31">
        <f t="shared" si="8"/>
        <v>24380000</v>
      </c>
      <c r="R108" s="1" t="s">
        <v>51</v>
      </c>
      <c r="S108" s="39"/>
      <c r="T108" s="40"/>
      <c r="U108" s="40"/>
    </row>
    <row r="109" spans="2:21" ht="27" customHeight="1" x14ac:dyDescent="0.3">
      <c r="B109" s="16">
        <v>2025</v>
      </c>
      <c r="C109" s="10" t="s">
        <v>497</v>
      </c>
      <c r="D109" s="1" t="s">
        <v>70</v>
      </c>
      <c r="E109" s="35" t="s">
        <v>265</v>
      </c>
      <c r="F109" s="35" t="s">
        <v>266</v>
      </c>
      <c r="G109" s="36">
        <v>74337013</v>
      </c>
      <c r="H109" s="31">
        <v>28355000</v>
      </c>
      <c r="I109" s="37" t="s">
        <v>586</v>
      </c>
      <c r="J109" s="38">
        <v>45873</v>
      </c>
      <c r="K109" s="38">
        <v>45873</v>
      </c>
      <c r="L109" s="38">
        <v>46021</v>
      </c>
      <c r="M109" s="2">
        <v>0</v>
      </c>
      <c r="N109" s="2">
        <v>0</v>
      </c>
      <c r="O109" s="1" t="s">
        <v>56</v>
      </c>
      <c r="P109" s="5">
        <f t="shared" si="7"/>
        <v>46021</v>
      </c>
      <c r="Q109" s="31">
        <f t="shared" si="8"/>
        <v>28355000</v>
      </c>
      <c r="R109" s="1" t="s">
        <v>51</v>
      </c>
      <c r="S109" s="39"/>
      <c r="T109" s="40"/>
      <c r="U109" s="40"/>
    </row>
    <row r="110" spans="2:21" ht="27" customHeight="1" x14ac:dyDescent="0.3">
      <c r="B110" s="16">
        <v>2025</v>
      </c>
      <c r="C110" s="10" t="s">
        <v>498</v>
      </c>
      <c r="D110" s="1" t="s">
        <v>70</v>
      </c>
      <c r="E110" s="35" t="s">
        <v>584</v>
      </c>
      <c r="F110" s="35" t="s">
        <v>209</v>
      </c>
      <c r="G110" s="36">
        <v>1036953442</v>
      </c>
      <c r="H110" s="31">
        <v>24380000</v>
      </c>
      <c r="I110" s="37" t="s">
        <v>581</v>
      </c>
      <c r="J110" s="38">
        <v>45873</v>
      </c>
      <c r="K110" s="38">
        <v>45873</v>
      </c>
      <c r="L110" s="38">
        <v>46021</v>
      </c>
      <c r="M110" s="2">
        <v>0</v>
      </c>
      <c r="N110" s="2">
        <v>0</v>
      </c>
      <c r="O110" s="1" t="s">
        <v>56</v>
      </c>
      <c r="P110" s="5">
        <f t="shared" si="7"/>
        <v>46021</v>
      </c>
      <c r="Q110" s="31">
        <f t="shared" si="8"/>
        <v>24380000</v>
      </c>
      <c r="R110" s="1" t="s">
        <v>51</v>
      </c>
      <c r="S110" s="39"/>
      <c r="T110" s="40"/>
      <c r="U110" s="40"/>
    </row>
    <row r="111" spans="2:21" ht="26.25" customHeight="1" x14ac:dyDescent="0.3">
      <c r="B111" s="16">
        <v>2025</v>
      </c>
      <c r="C111" s="10" t="s">
        <v>487</v>
      </c>
      <c r="D111" s="1" t="s">
        <v>70</v>
      </c>
      <c r="E111" s="35" t="s">
        <v>584</v>
      </c>
      <c r="F111" s="1" t="s">
        <v>588</v>
      </c>
      <c r="G111" s="8">
        <v>15444584</v>
      </c>
      <c r="H111" s="9">
        <v>24380000</v>
      </c>
      <c r="I111" s="37" t="s">
        <v>581</v>
      </c>
      <c r="J111" s="38">
        <v>45873</v>
      </c>
      <c r="K111" s="38">
        <v>45873</v>
      </c>
      <c r="L111" s="38">
        <v>46021</v>
      </c>
      <c r="M111" s="2">
        <v>0</v>
      </c>
      <c r="N111" s="2">
        <v>0</v>
      </c>
      <c r="O111" s="1" t="s">
        <v>56</v>
      </c>
      <c r="P111" s="5">
        <f t="shared" si="7"/>
        <v>46021</v>
      </c>
      <c r="Q111" s="31">
        <f>+H111</f>
        <v>24380000</v>
      </c>
      <c r="R111" s="1" t="s">
        <v>51</v>
      </c>
      <c r="S111" s="39"/>
      <c r="T111" s="40"/>
      <c r="U111" s="40"/>
    </row>
    <row r="112" spans="2:21" ht="27" customHeight="1" x14ac:dyDescent="0.3">
      <c r="B112" s="16">
        <v>2025</v>
      </c>
      <c r="C112" s="10" t="s">
        <v>488</v>
      </c>
      <c r="D112" s="1" t="s">
        <v>70</v>
      </c>
      <c r="E112" s="35" t="s">
        <v>587</v>
      </c>
      <c r="F112" s="35" t="s">
        <v>270</v>
      </c>
      <c r="G112" s="36">
        <v>1036931023</v>
      </c>
      <c r="H112" s="31">
        <v>18550000</v>
      </c>
      <c r="I112" s="37" t="s">
        <v>581</v>
      </c>
      <c r="J112" s="38">
        <v>45873</v>
      </c>
      <c r="K112" s="38">
        <v>45873</v>
      </c>
      <c r="L112" s="38">
        <v>46021</v>
      </c>
      <c r="M112" s="2">
        <v>0</v>
      </c>
      <c r="N112" s="2">
        <v>0</v>
      </c>
      <c r="O112" s="1" t="s">
        <v>56</v>
      </c>
      <c r="P112" s="5">
        <f t="shared" si="7"/>
        <v>46021</v>
      </c>
      <c r="Q112" s="31">
        <f>+H112</f>
        <v>18550000</v>
      </c>
      <c r="R112" s="1" t="s">
        <v>51</v>
      </c>
      <c r="S112" s="39"/>
      <c r="T112" s="40"/>
      <c r="U112" s="40"/>
    </row>
    <row r="113" spans="2:21" ht="27" customHeight="1" x14ac:dyDescent="0.3">
      <c r="B113" s="16">
        <v>2025</v>
      </c>
      <c r="C113" s="10" t="s">
        <v>489</v>
      </c>
      <c r="D113" s="1" t="s">
        <v>70</v>
      </c>
      <c r="E113" s="35" t="s">
        <v>115</v>
      </c>
      <c r="F113" s="35" t="s">
        <v>116</v>
      </c>
      <c r="G113" s="36">
        <v>39448169</v>
      </c>
      <c r="H113" s="31">
        <v>28355000</v>
      </c>
      <c r="I113" s="37" t="s">
        <v>581</v>
      </c>
      <c r="J113" s="38">
        <v>45873</v>
      </c>
      <c r="K113" s="38">
        <v>45873</v>
      </c>
      <c r="L113" s="38">
        <v>46021</v>
      </c>
      <c r="M113" s="2">
        <v>0</v>
      </c>
      <c r="N113" s="2">
        <v>0</v>
      </c>
      <c r="O113" s="1" t="s">
        <v>56</v>
      </c>
      <c r="P113" s="5">
        <f t="shared" si="7"/>
        <v>46021</v>
      </c>
      <c r="Q113" s="31">
        <v>28355000</v>
      </c>
      <c r="R113" s="1" t="s">
        <v>51</v>
      </c>
      <c r="S113" s="39"/>
      <c r="T113" s="40"/>
      <c r="U113" s="40"/>
    </row>
    <row r="114" spans="2:21" ht="27" customHeight="1" x14ac:dyDescent="0.3">
      <c r="B114" s="16">
        <v>2025</v>
      </c>
      <c r="C114" s="10" t="s">
        <v>490</v>
      </c>
      <c r="D114" s="1" t="s">
        <v>70</v>
      </c>
      <c r="E114" s="35" t="s">
        <v>272</v>
      </c>
      <c r="F114" s="35" t="s">
        <v>273</v>
      </c>
      <c r="G114" s="36">
        <v>1026272036</v>
      </c>
      <c r="H114" s="31">
        <v>9752000</v>
      </c>
      <c r="I114" s="37" t="s">
        <v>589</v>
      </c>
      <c r="J114" s="38">
        <v>45873</v>
      </c>
      <c r="K114" s="38">
        <v>45873</v>
      </c>
      <c r="L114" s="38">
        <v>45930</v>
      </c>
      <c r="M114" s="2">
        <v>0</v>
      </c>
      <c r="N114" s="2">
        <v>0</v>
      </c>
      <c r="O114" s="1" t="s">
        <v>56</v>
      </c>
      <c r="P114" s="5">
        <f t="shared" si="7"/>
        <v>45930</v>
      </c>
      <c r="Q114" s="31">
        <f t="shared" si="8"/>
        <v>9752000</v>
      </c>
      <c r="R114" s="1" t="s">
        <v>51</v>
      </c>
      <c r="S114" s="39"/>
      <c r="T114" s="40"/>
      <c r="U114" s="40"/>
    </row>
    <row r="115" spans="2:21" ht="27" customHeight="1" x14ac:dyDescent="0.3">
      <c r="B115" s="16">
        <v>2025</v>
      </c>
      <c r="C115" s="10" t="s">
        <v>491</v>
      </c>
      <c r="D115" s="1" t="s">
        <v>70</v>
      </c>
      <c r="E115" s="35" t="s">
        <v>126</v>
      </c>
      <c r="F115" s="35" t="s">
        <v>590</v>
      </c>
      <c r="G115" s="36">
        <v>1036944104</v>
      </c>
      <c r="H115" s="31">
        <v>18550000</v>
      </c>
      <c r="I115" s="37" t="s">
        <v>591</v>
      </c>
      <c r="J115" s="38">
        <v>45873</v>
      </c>
      <c r="K115" s="38">
        <v>45873</v>
      </c>
      <c r="L115" s="38">
        <v>46021</v>
      </c>
      <c r="M115" s="2">
        <v>0</v>
      </c>
      <c r="N115" s="2">
        <v>0</v>
      </c>
      <c r="O115" s="1" t="s">
        <v>56</v>
      </c>
      <c r="P115" s="5">
        <f t="shared" si="7"/>
        <v>46021</v>
      </c>
      <c r="Q115" s="31">
        <f t="shared" si="8"/>
        <v>18550000</v>
      </c>
      <c r="R115" s="1" t="s">
        <v>51</v>
      </c>
      <c r="S115" s="39"/>
      <c r="T115" s="40"/>
      <c r="U115" s="40"/>
    </row>
    <row r="116" spans="2:21" ht="27" customHeight="1" x14ac:dyDescent="0.3">
      <c r="B116" s="16">
        <v>2025</v>
      </c>
      <c r="C116" s="34" t="s">
        <v>516</v>
      </c>
      <c r="D116" s="1" t="s">
        <v>70</v>
      </c>
      <c r="E116" s="35" t="s">
        <v>592</v>
      </c>
      <c r="F116" s="35" t="s">
        <v>130</v>
      </c>
      <c r="G116" s="36">
        <v>1036947416</v>
      </c>
      <c r="H116" s="31">
        <v>18550000</v>
      </c>
      <c r="I116" s="37" t="s">
        <v>593</v>
      </c>
      <c r="J116" s="38">
        <v>45873</v>
      </c>
      <c r="K116" s="38">
        <v>45873</v>
      </c>
      <c r="L116" s="38">
        <v>46021</v>
      </c>
      <c r="M116" s="2">
        <v>0</v>
      </c>
      <c r="N116" s="2">
        <v>0</v>
      </c>
      <c r="O116" s="1" t="s">
        <v>56</v>
      </c>
      <c r="P116" s="5">
        <f t="shared" si="7"/>
        <v>46021</v>
      </c>
      <c r="Q116" s="31">
        <f t="shared" si="8"/>
        <v>18550000</v>
      </c>
      <c r="R116" s="1" t="s">
        <v>51</v>
      </c>
      <c r="S116" s="39"/>
      <c r="T116" s="40"/>
      <c r="U116" s="40"/>
    </row>
    <row r="117" spans="2:21" ht="27" customHeight="1" x14ac:dyDescent="0.3">
      <c r="B117" s="16">
        <v>2025</v>
      </c>
      <c r="C117" s="34" t="s">
        <v>517</v>
      </c>
      <c r="D117" s="1" t="s">
        <v>70</v>
      </c>
      <c r="E117" s="35" t="s">
        <v>594</v>
      </c>
      <c r="F117" s="35" t="s">
        <v>219</v>
      </c>
      <c r="G117" s="36">
        <v>15445073</v>
      </c>
      <c r="H117" s="31">
        <v>16695000</v>
      </c>
      <c r="I117" s="37" t="s">
        <v>581</v>
      </c>
      <c r="J117" s="38">
        <v>45873</v>
      </c>
      <c r="K117" s="38">
        <v>45873</v>
      </c>
      <c r="L117" s="38">
        <v>46021</v>
      </c>
      <c r="M117" s="2">
        <v>0</v>
      </c>
      <c r="N117" s="2">
        <v>0</v>
      </c>
      <c r="O117" s="1" t="s">
        <v>56</v>
      </c>
      <c r="P117" s="5">
        <f t="shared" si="7"/>
        <v>46021</v>
      </c>
      <c r="Q117" s="31">
        <f t="shared" si="8"/>
        <v>16695000</v>
      </c>
      <c r="R117" s="1" t="s">
        <v>51</v>
      </c>
      <c r="S117" s="39"/>
      <c r="T117" s="40"/>
      <c r="U117" s="40"/>
    </row>
    <row r="118" spans="2:21" ht="27" customHeight="1" x14ac:dyDescent="0.3">
      <c r="B118" s="16">
        <v>2025</v>
      </c>
      <c r="C118" s="34" t="s">
        <v>518</v>
      </c>
      <c r="D118" s="1" t="s">
        <v>70</v>
      </c>
      <c r="E118" s="35" t="s">
        <v>303</v>
      </c>
      <c r="F118" s="35" t="s">
        <v>304</v>
      </c>
      <c r="G118" s="36">
        <v>1036962351</v>
      </c>
      <c r="H118" s="31">
        <v>24380000</v>
      </c>
      <c r="I118" s="37" t="s">
        <v>595</v>
      </c>
      <c r="J118" s="38">
        <v>45873</v>
      </c>
      <c r="K118" s="38">
        <v>45873</v>
      </c>
      <c r="L118" s="38">
        <v>46021</v>
      </c>
      <c r="M118" s="2">
        <v>0</v>
      </c>
      <c r="N118" s="2">
        <v>0</v>
      </c>
      <c r="O118" s="1" t="s">
        <v>56</v>
      </c>
      <c r="P118" s="5">
        <f t="shared" si="7"/>
        <v>46021</v>
      </c>
      <c r="Q118" s="31">
        <f t="shared" si="8"/>
        <v>24380000</v>
      </c>
      <c r="R118" s="1" t="s">
        <v>51</v>
      </c>
      <c r="S118" s="39"/>
      <c r="T118" s="40"/>
      <c r="U118" s="40"/>
    </row>
    <row r="119" spans="2:21" ht="27" customHeight="1" x14ac:dyDescent="0.3">
      <c r="B119" s="16">
        <v>2025</v>
      </c>
      <c r="C119" s="34" t="s">
        <v>519</v>
      </c>
      <c r="D119" s="1" t="s">
        <v>70</v>
      </c>
      <c r="E119" s="35" t="s">
        <v>119</v>
      </c>
      <c r="F119" s="35" t="s">
        <v>120</v>
      </c>
      <c r="G119" s="36">
        <v>1036960291</v>
      </c>
      <c r="H119" s="31">
        <v>24380000</v>
      </c>
      <c r="I119" s="37" t="s">
        <v>595</v>
      </c>
      <c r="J119" s="38">
        <v>45873</v>
      </c>
      <c r="K119" s="38">
        <v>45873</v>
      </c>
      <c r="L119" s="38">
        <v>46021</v>
      </c>
      <c r="M119" s="2">
        <v>0</v>
      </c>
      <c r="N119" s="2">
        <v>0</v>
      </c>
      <c r="O119" s="1" t="s">
        <v>56</v>
      </c>
      <c r="P119" s="5">
        <f t="shared" si="7"/>
        <v>46021</v>
      </c>
      <c r="Q119" s="31">
        <f t="shared" si="8"/>
        <v>24380000</v>
      </c>
      <c r="R119" s="1" t="s">
        <v>51</v>
      </c>
      <c r="S119" s="39"/>
      <c r="T119" s="40"/>
      <c r="U119" s="40"/>
    </row>
    <row r="120" spans="2:21" ht="27" customHeight="1" x14ac:dyDescent="0.3">
      <c r="B120" s="16">
        <v>2025</v>
      </c>
      <c r="C120" s="34" t="s">
        <v>520</v>
      </c>
      <c r="D120" s="1" t="s">
        <v>70</v>
      </c>
      <c r="E120" s="35" t="s">
        <v>141</v>
      </c>
      <c r="F120" s="35" t="s">
        <v>142</v>
      </c>
      <c r="G120" s="36">
        <v>1036942078</v>
      </c>
      <c r="H120" s="31">
        <v>24380000</v>
      </c>
      <c r="I120" s="37" t="s">
        <v>595</v>
      </c>
      <c r="J120" s="38">
        <v>45873</v>
      </c>
      <c r="K120" s="38">
        <v>45873</v>
      </c>
      <c r="L120" s="38">
        <v>46021</v>
      </c>
      <c r="M120" s="2">
        <v>0</v>
      </c>
      <c r="N120" s="2">
        <v>0</v>
      </c>
      <c r="O120" s="1" t="s">
        <v>56</v>
      </c>
      <c r="P120" s="5">
        <f t="shared" si="7"/>
        <v>46021</v>
      </c>
      <c r="Q120" s="31">
        <f t="shared" si="8"/>
        <v>24380000</v>
      </c>
      <c r="R120" s="1" t="s">
        <v>51</v>
      </c>
      <c r="S120" s="39"/>
      <c r="T120" s="40"/>
      <c r="U120" s="40"/>
    </row>
    <row r="121" spans="2:21" ht="27" customHeight="1" x14ac:dyDescent="0.3">
      <c r="B121" s="16">
        <v>2025</v>
      </c>
      <c r="C121" s="34" t="s">
        <v>521</v>
      </c>
      <c r="D121" s="1" t="s">
        <v>70</v>
      </c>
      <c r="E121" s="35" t="s">
        <v>596</v>
      </c>
      <c r="F121" s="35" t="s">
        <v>136</v>
      </c>
      <c r="G121" s="36">
        <v>1036929330</v>
      </c>
      <c r="H121" s="31">
        <v>28355000</v>
      </c>
      <c r="I121" s="37" t="s">
        <v>581</v>
      </c>
      <c r="J121" s="38">
        <v>45873</v>
      </c>
      <c r="K121" s="38">
        <v>45873</v>
      </c>
      <c r="L121" s="38">
        <v>46021</v>
      </c>
      <c r="M121" s="2">
        <v>0</v>
      </c>
      <c r="N121" s="2">
        <v>0</v>
      </c>
      <c r="O121" s="1" t="s">
        <v>56</v>
      </c>
      <c r="P121" s="5">
        <f t="shared" si="7"/>
        <v>46021</v>
      </c>
      <c r="Q121" s="31">
        <f t="shared" si="8"/>
        <v>28355000</v>
      </c>
      <c r="R121" s="1" t="s">
        <v>51</v>
      </c>
      <c r="S121" s="39"/>
      <c r="T121" s="40"/>
      <c r="U121" s="40"/>
    </row>
    <row r="122" spans="2:21" ht="27" customHeight="1" x14ac:dyDescent="0.3">
      <c r="B122" s="16">
        <v>2025</v>
      </c>
      <c r="C122" s="34" t="s">
        <v>522</v>
      </c>
      <c r="D122" s="1" t="s">
        <v>70</v>
      </c>
      <c r="E122" s="35" t="s">
        <v>132</v>
      </c>
      <c r="F122" s="35" t="s">
        <v>133</v>
      </c>
      <c r="G122" s="36">
        <v>71655363</v>
      </c>
      <c r="H122" s="31">
        <v>16695000</v>
      </c>
      <c r="I122" s="37" t="s">
        <v>581</v>
      </c>
      <c r="J122" s="38">
        <v>45873</v>
      </c>
      <c r="K122" s="38">
        <v>45873</v>
      </c>
      <c r="L122" s="38">
        <v>46021</v>
      </c>
      <c r="M122" s="2">
        <v>0</v>
      </c>
      <c r="N122" s="2">
        <v>0</v>
      </c>
      <c r="O122" s="1" t="s">
        <v>56</v>
      </c>
      <c r="P122" s="5">
        <f t="shared" si="7"/>
        <v>46021</v>
      </c>
      <c r="Q122" s="31">
        <f t="shared" si="8"/>
        <v>16695000</v>
      </c>
      <c r="R122" s="1" t="s">
        <v>51</v>
      </c>
      <c r="S122" s="39"/>
      <c r="T122" s="40"/>
      <c r="U122" s="40"/>
    </row>
    <row r="123" spans="2:21" ht="27" customHeight="1" x14ac:dyDescent="0.3">
      <c r="B123" s="16">
        <v>2025</v>
      </c>
      <c r="C123" s="34" t="s">
        <v>523</v>
      </c>
      <c r="D123" s="1" t="s">
        <v>70</v>
      </c>
      <c r="E123" s="35" t="s">
        <v>159</v>
      </c>
      <c r="F123" s="35" t="s">
        <v>160</v>
      </c>
      <c r="G123" s="36">
        <v>1036941718</v>
      </c>
      <c r="H123" s="31">
        <v>24380000</v>
      </c>
      <c r="I123" s="37" t="s">
        <v>581</v>
      </c>
      <c r="J123" s="38">
        <v>45873</v>
      </c>
      <c r="K123" s="38">
        <v>45873</v>
      </c>
      <c r="L123" s="38">
        <v>46021</v>
      </c>
      <c r="M123" s="2">
        <v>0</v>
      </c>
      <c r="N123" s="2">
        <v>0</v>
      </c>
      <c r="O123" s="1" t="s">
        <v>56</v>
      </c>
      <c r="P123" s="5">
        <f t="shared" si="7"/>
        <v>46021</v>
      </c>
      <c r="Q123" s="31">
        <f t="shared" si="8"/>
        <v>24380000</v>
      </c>
      <c r="R123" s="1" t="s">
        <v>51</v>
      </c>
      <c r="S123" s="39"/>
      <c r="T123" s="40"/>
      <c r="U123" s="40"/>
    </row>
    <row r="124" spans="2:21" ht="27" customHeight="1" x14ac:dyDescent="0.3">
      <c r="B124" s="16">
        <v>2025</v>
      </c>
      <c r="C124" s="34" t="s">
        <v>524</v>
      </c>
      <c r="D124" s="1" t="s">
        <v>70</v>
      </c>
      <c r="E124" s="35" t="s">
        <v>141</v>
      </c>
      <c r="F124" s="35" t="s">
        <v>187</v>
      </c>
      <c r="G124" s="36">
        <v>1036941047</v>
      </c>
      <c r="H124" s="31">
        <v>24380000</v>
      </c>
      <c r="I124" s="37" t="s">
        <v>581</v>
      </c>
      <c r="J124" s="38">
        <v>45873</v>
      </c>
      <c r="K124" s="38">
        <v>45873</v>
      </c>
      <c r="L124" s="38">
        <v>46021</v>
      </c>
      <c r="M124" s="2">
        <v>0</v>
      </c>
      <c r="N124" s="2">
        <v>0</v>
      </c>
      <c r="O124" s="1" t="s">
        <v>56</v>
      </c>
      <c r="P124" s="5">
        <f t="shared" si="7"/>
        <v>46021</v>
      </c>
      <c r="Q124" s="31">
        <f t="shared" si="8"/>
        <v>24380000</v>
      </c>
      <c r="R124" s="1" t="s">
        <v>51</v>
      </c>
      <c r="S124" s="39"/>
      <c r="T124" s="40"/>
      <c r="U124" s="40"/>
    </row>
    <row r="125" spans="2:21" ht="27" customHeight="1" x14ac:dyDescent="0.3">
      <c r="B125" s="16">
        <v>2025</v>
      </c>
      <c r="C125" s="34" t="s">
        <v>525</v>
      </c>
      <c r="D125" s="1" t="s">
        <v>70</v>
      </c>
      <c r="E125" s="35" t="s">
        <v>192</v>
      </c>
      <c r="F125" s="35" t="s">
        <v>193</v>
      </c>
      <c r="G125" s="36">
        <v>71369456</v>
      </c>
      <c r="H125" s="31">
        <v>24380000</v>
      </c>
      <c r="I125" s="37" t="s">
        <v>581</v>
      </c>
      <c r="J125" s="38">
        <v>45873</v>
      </c>
      <c r="K125" s="38">
        <v>45873</v>
      </c>
      <c r="L125" s="38">
        <v>46021</v>
      </c>
      <c r="M125" s="2">
        <v>0</v>
      </c>
      <c r="N125" s="2">
        <v>0</v>
      </c>
      <c r="O125" s="1" t="s">
        <v>56</v>
      </c>
      <c r="P125" s="5">
        <f t="shared" si="7"/>
        <v>46021</v>
      </c>
      <c r="Q125" s="31">
        <f t="shared" si="8"/>
        <v>24380000</v>
      </c>
      <c r="R125" s="1" t="s">
        <v>51</v>
      </c>
      <c r="S125" s="39"/>
      <c r="T125" s="40"/>
      <c r="U125" s="40"/>
    </row>
    <row r="126" spans="2:21" ht="27" customHeight="1" x14ac:dyDescent="0.3">
      <c r="B126" s="16">
        <v>2025</v>
      </c>
      <c r="C126" s="34" t="s">
        <v>526</v>
      </c>
      <c r="D126" s="1" t="s">
        <v>70</v>
      </c>
      <c r="E126" s="35" t="s">
        <v>141</v>
      </c>
      <c r="F126" s="35" t="s">
        <v>154</v>
      </c>
      <c r="G126" s="36">
        <v>1036938588</v>
      </c>
      <c r="H126" s="31">
        <v>24380000</v>
      </c>
      <c r="I126" s="37" t="s">
        <v>581</v>
      </c>
      <c r="J126" s="38">
        <v>45873</v>
      </c>
      <c r="K126" s="38">
        <v>45873</v>
      </c>
      <c r="L126" s="38">
        <v>46021</v>
      </c>
      <c r="M126" s="2">
        <v>0</v>
      </c>
      <c r="N126" s="2">
        <v>0</v>
      </c>
      <c r="O126" s="1" t="s">
        <v>56</v>
      </c>
      <c r="P126" s="5">
        <f t="shared" si="7"/>
        <v>46021</v>
      </c>
      <c r="Q126" s="31">
        <f t="shared" si="8"/>
        <v>24380000</v>
      </c>
      <c r="R126" s="1" t="s">
        <v>51</v>
      </c>
      <c r="S126" s="39"/>
      <c r="T126" s="40"/>
      <c r="U126" s="40"/>
    </row>
    <row r="127" spans="2:21" ht="27" customHeight="1" x14ac:dyDescent="0.3">
      <c r="B127" s="16">
        <v>2025</v>
      </c>
      <c r="C127" s="34" t="s">
        <v>527</v>
      </c>
      <c r="D127" s="1" t="s">
        <v>70</v>
      </c>
      <c r="E127" s="35" t="s">
        <v>141</v>
      </c>
      <c r="F127" s="35" t="s">
        <v>166</v>
      </c>
      <c r="G127" s="36">
        <v>15442427</v>
      </c>
      <c r="H127" s="31">
        <v>9752000</v>
      </c>
      <c r="I127" s="37" t="s">
        <v>581</v>
      </c>
      <c r="J127" s="38">
        <v>45873</v>
      </c>
      <c r="K127" s="38">
        <v>45873</v>
      </c>
      <c r="L127" s="38">
        <v>46021</v>
      </c>
      <c r="M127" s="2">
        <v>0</v>
      </c>
      <c r="N127" s="2">
        <v>0</v>
      </c>
      <c r="O127" s="1" t="s">
        <v>56</v>
      </c>
      <c r="P127" s="5">
        <f t="shared" si="7"/>
        <v>46021</v>
      </c>
      <c r="Q127" s="31">
        <f t="shared" si="8"/>
        <v>9752000</v>
      </c>
      <c r="R127" s="1" t="s">
        <v>51</v>
      </c>
      <c r="S127" s="39"/>
      <c r="T127" s="40"/>
      <c r="U127" s="40"/>
    </row>
    <row r="128" spans="2:21" ht="27" customHeight="1" x14ac:dyDescent="0.3">
      <c r="B128" s="16">
        <v>2025</v>
      </c>
      <c r="C128" s="34" t="s">
        <v>528</v>
      </c>
      <c r="D128" s="1" t="s">
        <v>70</v>
      </c>
      <c r="E128" s="35" t="s">
        <v>144</v>
      </c>
      <c r="F128" s="35" t="s">
        <v>145</v>
      </c>
      <c r="G128" s="36">
        <v>39454981</v>
      </c>
      <c r="H128" s="31">
        <v>24380000</v>
      </c>
      <c r="I128" s="37" t="s">
        <v>581</v>
      </c>
      <c r="J128" s="38">
        <v>45873</v>
      </c>
      <c r="K128" s="38">
        <v>45873</v>
      </c>
      <c r="L128" s="38">
        <v>46021</v>
      </c>
      <c r="M128" s="2">
        <v>0</v>
      </c>
      <c r="N128" s="2">
        <v>0</v>
      </c>
      <c r="O128" s="1" t="s">
        <v>56</v>
      </c>
      <c r="P128" s="5">
        <f t="shared" si="7"/>
        <v>46021</v>
      </c>
      <c r="Q128" s="31">
        <f t="shared" si="8"/>
        <v>24380000</v>
      </c>
      <c r="R128" s="1" t="s">
        <v>51</v>
      </c>
      <c r="S128" s="39"/>
      <c r="T128" s="40"/>
      <c r="U128" s="40"/>
    </row>
    <row r="129" spans="2:21" ht="27" customHeight="1" x14ac:dyDescent="0.3">
      <c r="B129" s="16">
        <v>2025</v>
      </c>
      <c r="C129" s="34" t="s">
        <v>529</v>
      </c>
      <c r="D129" s="1" t="s">
        <v>70</v>
      </c>
      <c r="E129" s="35" t="s">
        <v>291</v>
      </c>
      <c r="F129" s="35" t="s">
        <v>296</v>
      </c>
      <c r="G129" s="36">
        <v>1193484654</v>
      </c>
      <c r="H129" s="31">
        <v>24380000</v>
      </c>
      <c r="I129" s="37" t="s">
        <v>581</v>
      </c>
      <c r="J129" s="38">
        <v>45873</v>
      </c>
      <c r="K129" s="38">
        <v>45873</v>
      </c>
      <c r="L129" s="38">
        <v>46021</v>
      </c>
      <c r="M129" s="2">
        <v>0</v>
      </c>
      <c r="N129" s="2">
        <v>0</v>
      </c>
      <c r="O129" s="1" t="s">
        <v>56</v>
      </c>
      <c r="P129" s="5">
        <f t="shared" si="7"/>
        <v>46021</v>
      </c>
      <c r="Q129" s="31">
        <f t="shared" si="8"/>
        <v>24380000</v>
      </c>
      <c r="R129" s="1" t="s">
        <v>51</v>
      </c>
      <c r="S129" s="39"/>
      <c r="T129" s="40"/>
      <c r="U129" s="40"/>
    </row>
    <row r="130" spans="2:21" ht="27" customHeight="1" x14ac:dyDescent="0.3">
      <c r="B130" s="16">
        <v>2025</v>
      </c>
      <c r="C130" s="34" t="s">
        <v>530</v>
      </c>
      <c r="D130" s="1" t="s">
        <v>70</v>
      </c>
      <c r="E130" s="35" t="s">
        <v>597</v>
      </c>
      <c r="F130" s="35" t="s">
        <v>347</v>
      </c>
      <c r="G130" s="36">
        <v>15441999</v>
      </c>
      <c r="H130" s="31">
        <v>25920000</v>
      </c>
      <c r="I130" s="37" t="s">
        <v>581</v>
      </c>
      <c r="J130" s="38">
        <v>45873</v>
      </c>
      <c r="K130" s="38">
        <v>45873</v>
      </c>
      <c r="L130" s="38">
        <v>46021</v>
      </c>
      <c r="M130" s="2">
        <v>0</v>
      </c>
      <c r="N130" s="2">
        <v>0</v>
      </c>
      <c r="O130" s="1" t="s">
        <v>56</v>
      </c>
      <c r="P130" s="5">
        <f t="shared" si="7"/>
        <v>46021</v>
      </c>
      <c r="Q130" s="31">
        <f t="shared" si="8"/>
        <v>25920000</v>
      </c>
      <c r="R130" s="1" t="s">
        <v>51</v>
      </c>
      <c r="S130" s="39"/>
      <c r="T130" s="40"/>
      <c r="U130" s="40"/>
    </row>
    <row r="131" spans="2:21" ht="27" customHeight="1" x14ac:dyDescent="0.3">
      <c r="B131" s="16">
        <v>2025</v>
      </c>
      <c r="C131" s="34" t="s">
        <v>531</v>
      </c>
      <c r="D131" s="1" t="s">
        <v>70</v>
      </c>
      <c r="E131" s="35" t="s">
        <v>176</v>
      </c>
      <c r="F131" s="35" t="s">
        <v>177</v>
      </c>
      <c r="G131" s="36">
        <v>1152210176</v>
      </c>
      <c r="H131" s="31">
        <v>24380000</v>
      </c>
      <c r="I131" s="37" t="s">
        <v>591</v>
      </c>
      <c r="J131" s="38">
        <v>45873</v>
      </c>
      <c r="K131" s="38">
        <v>45873</v>
      </c>
      <c r="L131" s="38">
        <v>46021</v>
      </c>
      <c r="M131" s="2">
        <v>0</v>
      </c>
      <c r="N131" s="2">
        <v>0</v>
      </c>
      <c r="O131" s="1" t="s">
        <v>56</v>
      </c>
      <c r="P131" s="5">
        <f t="shared" si="7"/>
        <v>46021</v>
      </c>
      <c r="Q131" s="31">
        <f t="shared" si="8"/>
        <v>24380000</v>
      </c>
      <c r="R131" s="1" t="s">
        <v>51</v>
      </c>
      <c r="S131" s="39"/>
      <c r="T131" s="40"/>
      <c r="U131" s="40"/>
    </row>
    <row r="132" spans="2:21" ht="27" customHeight="1" x14ac:dyDescent="0.3">
      <c r="B132" s="16">
        <v>2025</v>
      </c>
      <c r="C132" s="34" t="s">
        <v>532</v>
      </c>
      <c r="D132" s="1" t="s">
        <v>70</v>
      </c>
      <c r="E132" s="35" t="s">
        <v>291</v>
      </c>
      <c r="F132" s="35" t="s">
        <v>292</v>
      </c>
      <c r="G132" s="36">
        <v>1036960636</v>
      </c>
      <c r="H132" s="31">
        <v>7420000</v>
      </c>
      <c r="I132" s="37" t="s">
        <v>589</v>
      </c>
      <c r="J132" s="38">
        <v>45873</v>
      </c>
      <c r="K132" s="38">
        <v>45873</v>
      </c>
      <c r="L132" s="38">
        <v>46021</v>
      </c>
      <c r="M132" s="2">
        <v>0</v>
      </c>
      <c r="N132" s="2">
        <v>0</v>
      </c>
      <c r="O132" s="1" t="s">
        <v>56</v>
      </c>
      <c r="P132" s="5">
        <f t="shared" si="7"/>
        <v>46021</v>
      </c>
      <c r="Q132" s="31">
        <f t="shared" si="8"/>
        <v>7420000</v>
      </c>
      <c r="R132" s="1" t="s">
        <v>51</v>
      </c>
      <c r="S132" s="39"/>
      <c r="T132" s="40"/>
      <c r="U132" s="40"/>
    </row>
    <row r="133" spans="2:21" ht="27" customHeight="1" x14ac:dyDescent="0.3">
      <c r="B133" s="16">
        <v>2025</v>
      </c>
      <c r="C133" s="34" t="s">
        <v>533</v>
      </c>
      <c r="D133" s="1" t="s">
        <v>70</v>
      </c>
      <c r="E133" s="35" t="s">
        <v>279</v>
      </c>
      <c r="F133" s="35" t="s">
        <v>280</v>
      </c>
      <c r="G133" s="36">
        <v>1036963787</v>
      </c>
      <c r="H133" s="31">
        <v>24380000</v>
      </c>
      <c r="I133" s="37" t="s">
        <v>581</v>
      </c>
      <c r="J133" s="38">
        <v>45873</v>
      </c>
      <c r="K133" s="38">
        <v>45873</v>
      </c>
      <c r="L133" s="38">
        <v>46021</v>
      </c>
      <c r="M133" s="2">
        <v>0</v>
      </c>
      <c r="N133" s="2">
        <v>0</v>
      </c>
      <c r="O133" s="1" t="s">
        <v>56</v>
      </c>
      <c r="P133" s="5">
        <f t="shared" si="7"/>
        <v>46021</v>
      </c>
      <c r="Q133" s="31">
        <f t="shared" si="8"/>
        <v>24380000</v>
      </c>
      <c r="R133" s="1" t="s">
        <v>51</v>
      </c>
      <c r="S133" s="39"/>
      <c r="T133" s="40"/>
      <c r="U133" s="40"/>
    </row>
    <row r="134" spans="2:21" ht="27" customHeight="1" x14ac:dyDescent="0.3">
      <c r="B134" s="16">
        <v>2025</v>
      </c>
      <c r="C134" s="34" t="s">
        <v>534</v>
      </c>
      <c r="D134" s="1" t="s">
        <v>70</v>
      </c>
      <c r="E134" s="35" t="s">
        <v>283</v>
      </c>
      <c r="F134" s="35" t="s">
        <v>284</v>
      </c>
      <c r="G134" s="36">
        <v>32526866</v>
      </c>
      <c r="H134" s="31">
        <v>28355000</v>
      </c>
      <c r="I134" s="37" t="s">
        <v>581</v>
      </c>
      <c r="J134" s="38">
        <v>45873</v>
      </c>
      <c r="K134" s="38">
        <v>45873</v>
      </c>
      <c r="L134" s="38">
        <v>46021</v>
      </c>
      <c r="M134" s="2">
        <v>0</v>
      </c>
      <c r="N134" s="2">
        <v>0</v>
      </c>
      <c r="O134" s="1" t="s">
        <v>56</v>
      </c>
      <c r="P134" s="5">
        <f t="shared" si="7"/>
        <v>46021</v>
      </c>
      <c r="Q134" s="31">
        <f t="shared" si="8"/>
        <v>28355000</v>
      </c>
      <c r="R134" s="1" t="s">
        <v>51</v>
      </c>
      <c r="S134" s="39"/>
      <c r="T134" s="40"/>
      <c r="U134" s="40"/>
    </row>
    <row r="135" spans="2:21" ht="27" customHeight="1" x14ac:dyDescent="0.3">
      <c r="B135" s="16">
        <v>2025</v>
      </c>
      <c r="C135" s="34" t="s">
        <v>535</v>
      </c>
      <c r="D135" s="1" t="s">
        <v>70</v>
      </c>
      <c r="E135" s="35" t="s">
        <v>350</v>
      </c>
      <c r="F135" s="35" t="s">
        <v>349</v>
      </c>
      <c r="G135" s="36">
        <v>15425063</v>
      </c>
      <c r="H135" s="31">
        <v>24380000</v>
      </c>
      <c r="I135" s="37" t="s">
        <v>595</v>
      </c>
      <c r="J135" s="38">
        <v>45875</v>
      </c>
      <c r="K135" s="38">
        <v>45875</v>
      </c>
      <c r="L135" s="38">
        <v>46021</v>
      </c>
      <c r="M135" s="2">
        <v>0</v>
      </c>
      <c r="N135" s="2">
        <v>0</v>
      </c>
      <c r="O135" s="1" t="s">
        <v>56</v>
      </c>
      <c r="P135" s="5">
        <f t="shared" si="7"/>
        <v>46021</v>
      </c>
      <c r="Q135" s="31">
        <f t="shared" si="8"/>
        <v>24380000</v>
      </c>
      <c r="R135" s="1" t="s">
        <v>51</v>
      </c>
      <c r="S135" s="39"/>
      <c r="T135" s="40"/>
      <c r="U135" s="40"/>
    </row>
    <row r="136" spans="2:21" ht="27" customHeight="1" x14ac:dyDescent="0.3">
      <c r="B136" s="16">
        <v>2025</v>
      </c>
      <c r="C136" s="34" t="s">
        <v>536</v>
      </c>
      <c r="D136" s="1" t="s">
        <v>70</v>
      </c>
      <c r="E136" s="35" t="s">
        <v>144</v>
      </c>
      <c r="F136" s="35" t="s">
        <v>174</v>
      </c>
      <c r="G136" s="36">
        <v>1038415540</v>
      </c>
      <c r="H136" s="31">
        <v>24380000</v>
      </c>
      <c r="I136" s="37" t="s">
        <v>581</v>
      </c>
      <c r="J136" s="38">
        <v>45875</v>
      </c>
      <c r="K136" s="38">
        <v>45875</v>
      </c>
      <c r="L136" s="38">
        <v>46021</v>
      </c>
      <c r="M136" s="2">
        <v>0</v>
      </c>
      <c r="N136" s="2">
        <v>0</v>
      </c>
      <c r="O136" s="1" t="s">
        <v>56</v>
      </c>
      <c r="P136" s="5">
        <f t="shared" si="7"/>
        <v>46021</v>
      </c>
      <c r="Q136" s="31">
        <f t="shared" si="8"/>
        <v>24380000</v>
      </c>
      <c r="R136" s="1" t="s">
        <v>51</v>
      </c>
      <c r="S136" s="39"/>
      <c r="T136" s="40"/>
      <c r="U136" s="40"/>
    </row>
    <row r="137" spans="2:21" ht="27" customHeight="1" x14ac:dyDescent="0.3">
      <c r="B137" s="16">
        <v>2025</v>
      </c>
      <c r="C137" s="34" t="s">
        <v>537</v>
      </c>
      <c r="D137" s="1" t="s">
        <v>70</v>
      </c>
      <c r="E137" s="35" t="s">
        <v>162</v>
      </c>
      <c r="F137" s="35" t="s">
        <v>163</v>
      </c>
      <c r="G137" s="36">
        <v>1037641264</v>
      </c>
      <c r="H137" s="31">
        <v>24380000</v>
      </c>
      <c r="I137" s="37" t="s">
        <v>598</v>
      </c>
      <c r="J137" s="38">
        <v>45875</v>
      </c>
      <c r="K137" s="38">
        <v>45875</v>
      </c>
      <c r="L137" s="38">
        <v>46021</v>
      </c>
      <c r="M137" s="2">
        <v>0</v>
      </c>
      <c r="N137" s="2">
        <v>0</v>
      </c>
      <c r="O137" s="1" t="s">
        <v>56</v>
      </c>
      <c r="P137" s="5">
        <f t="shared" si="7"/>
        <v>46021</v>
      </c>
      <c r="Q137" s="31">
        <f t="shared" si="8"/>
        <v>24380000</v>
      </c>
      <c r="R137" s="1" t="s">
        <v>51</v>
      </c>
      <c r="S137" s="39"/>
      <c r="T137" s="40"/>
      <c r="U137" s="40"/>
    </row>
    <row r="138" spans="2:21" ht="27" customHeight="1" x14ac:dyDescent="0.3">
      <c r="B138" s="16">
        <v>2025</v>
      </c>
      <c r="C138" s="34" t="s">
        <v>538</v>
      </c>
      <c r="D138" s="1" t="s">
        <v>70</v>
      </c>
      <c r="E138" s="35" t="s">
        <v>201</v>
      </c>
      <c r="F138" s="35" t="s">
        <v>202</v>
      </c>
      <c r="G138" s="36">
        <v>71339481</v>
      </c>
      <c r="H138" s="31">
        <v>50000000</v>
      </c>
      <c r="I138" s="37" t="s">
        <v>580</v>
      </c>
      <c r="J138" s="38">
        <v>45875</v>
      </c>
      <c r="K138" s="38">
        <v>45875</v>
      </c>
      <c r="L138" s="38">
        <v>46021</v>
      </c>
      <c r="M138" s="2">
        <v>0</v>
      </c>
      <c r="N138" s="2">
        <v>0</v>
      </c>
      <c r="O138" s="1" t="s">
        <v>56</v>
      </c>
      <c r="P138" s="5">
        <f t="shared" si="7"/>
        <v>46021</v>
      </c>
      <c r="Q138" s="31">
        <f t="shared" si="8"/>
        <v>50000000</v>
      </c>
      <c r="R138" s="1" t="s">
        <v>51</v>
      </c>
      <c r="S138" s="39"/>
      <c r="T138" s="40"/>
      <c r="U138" s="40"/>
    </row>
    <row r="139" spans="2:21" ht="27" customHeight="1" x14ac:dyDescent="0.3">
      <c r="B139" s="16">
        <v>2025</v>
      </c>
      <c r="C139" s="34" t="s">
        <v>539</v>
      </c>
      <c r="D139" s="1" t="s">
        <v>70</v>
      </c>
      <c r="E139" s="35" t="s">
        <v>182</v>
      </c>
      <c r="F139" s="35" t="s">
        <v>183</v>
      </c>
      <c r="G139" s="36">
        <v>15425342</v>
      </c>
      <c r="H139" s="31">
        <v>28355000</v>
      </c>
      <c r="I139" s="37" t="s">
        <v>599</v>
      </c>
      <c r="J139" s="38">
        <v>45875</v>
      </c>
      <c r="K139" s="38">
        <v>45875</v>
      </c>
      <c r="L139" s="38">
        <v>46021</v>
      </c>
      <c r="M139" s="2">
        <v>0</v>
      </c>
      <c r="N139" s="2">
        <v>0</v>
      </c>
      <c r="O139" s="1" t="s">
        <v>56</v>
      </c>
      <c r="P139" s="5">
        <f t="shared" si="7"/>
        <v>46021</v>
      </c>
      <c r="Q139" s="31">
        <f t="shared" si="8"/>
        <v>28355000</v>
      </c>
      <c r="R139" s="1" t="s">
        <v>51</v>
      </c>
      <c r="S139" s="39"/>
      <c r="T139" s="40"/>
      <c r="U139" s="40"/>
    </row>
    <row r="140" spans="2:21" ht="27" customHeight="1" x14ac:dyDescent="0.3">
      <c r="B140" s="16">
        <v>2025</v>
      </c>
      <c r="C140" s="34" t="s">
        <v>540</v>
      </c>
      <c r="D140" s="1" t="s">
        <v>70</v>
      </c>
      <c r="E140" s="35" t="s">
        <v>170</v>
      </c>
      <c r="F140" s="35" t="s">
        <v>171</v>
      </c>
      <c r="G140" s="36">
        <v>11312895</v>
      </c>
      <c r="H140" s="31">
        <v>28355000</v>
      </c>
      <c r="I140" s="37" t="s">
        <v>581</v>
      </c>
      <c r="J140" s="38">
        <v>45875</v>
      </c>
      <c r="K140" s="38">
        <v>45875</v>
      </c>
      <c r="L140" s="38">
        <v>46021</v>
      </c>
      <c r="M140" s="2">
        <v>0</v>
      </c>
      <c r="N140" s="2">
        <v>0</v>
      </c>
      <c r="O140" s="1" t="s">
        <v>56</v>
      </c>
      <c r="P140" s="5">
        <f t="shared" si="7"/>
        <v>46021</v>
      </c>
      <c r="Q140" s="31">
        <f t="shared" si="8"/>
        <v>28355000</v>
      </c>
      <c r="R140" s="1" t="s">
        <v>51</v>
      </c>
      <c r="S140" s="39"/>
      <c r="T140" s="40"/>
      <c r="U140" s="40"/>
    </row>
    <row r="141" spans="2:21" ht="27" customHeight="1" x14ac:dyDescent="0.3">
      <c r="B141" s="16">
        <v>2025</v>
      </c>
      <c r="C141" s="34" t="s">
        <v>541</v>
      </c>
      <c r="D141" s="1" t="s">
        <v>70</v>
      </c>
      <c r="E141" s="35" t="s">
        <v>179</v>
      </c>
      <c r="F141" s="35" t="s">
        <v>180</v>
      </c>
      <c r="G141" s="36">
        <v>39451574</v>
      </c>
      <c r="H141" s="31">
        <v>18550000</v>
      </c>
      <c r="I141" s="37" t="s">
        <v>600</v>
      </c>
      <c r="J141" s="38">
        <v>45875</v>
      </c>
      <c r="K141" s="38">
        <v>45875</v>
      </c>
      <c r="L141" s="38">
        <v>46021</v>
      </c>
      <c r="M141" s="2">
        <v>0</v>
      </c>
      <c r="N141" s="2">
        <v>0</v>
      </c>
      <c r="O141" s="1" t="s">
        <v>56</v>
      </c>
      <c r="P141" s="5">
        <f t="shared" si="7"/>
        <v>46021</v>
      </c>
      <c r="Q141" s="31">
        <f t="shared" si="8"/>
        <v>18550000</v>
      </c>
      <c r="R141" s="1" t="s">
        <v>51</v>
      </c>
      <c r="S141" s="39"/>
      <c r="T141" s="40"/>
      <c r="U141" s="40"/>
    </row>
    <row r="142" spans="2:21" ht="27" customHeight="1" x14ac:dyDescent="0.3">
      <c r="B142" s="16">
        <v>2025</v>
      </c>
      <c r="C142" s="34" t="s">
        <v>542</v>
      </c>
      <c r="D142" s="1" t="s">
        <v>70</v>
      </c>
      <c r="E142" s="35" t="s">
        <v>198</v>
      </c>
      <c r="F142" s="35" t="s">
        <v>199</v>
      </c>
      <c r="G142" s="36">
        <v>39452882</v>
      </c>
      <c r="H142" s="31">
        <v>50000000</v>
      </c>
      <c r="I142" s="37" t="s">
        <v>600</v>
      </c>
      <c r="J142" s="38">
        <v>45875</v>
      </c>
      <c r="K142" s="38">
        <v>45875</v>
      </c>
      <c r="L142" s="38">
        <v>46021</v>
      </c>
      <c r="M142" s="2">
        <v>0</v>
      </c>
      <c r="N142" s="2">
        <v>0</v>
      </c>
      <c r="O142" s="1" t="s">
        <v>56</v>
      </c>
      <c r="P142" s="5">
        <f t="shared" si="7"/>
        <v>46021</v>
      </c>
      <c r="Q142" s="31">
        <f t="shared" si="8"/>
        <v>50000000</v>
      </c>
      <c r="R142" s="1" t="s">
        <v>51</v>
      </c>
      <c r="S142" s="39"/>
      <c r="T142" s="40"/>
      <c r="U142" s="40"/>
    </row>
    <row r="143" spans="2:21" ht="27" customHeight="1" x14ac:dyDescent="0.3">
      <c r="B143" s="16">
        <v>2025</v>
      </c>
      <c r="C143" s="34" t="s">
        <v>543</v>
      </c>
      <c r="D143" s="1" t="s">
        <v>70</v>
      </c>
      <c r="E143" s="35" t="s">
        <v>195</v>
      </c>
      <c r="F143" s="35" t="s">
        <v>196</v>
      </c>
      <c r="G143" s="36">
        <v>1040042494</v>
      </c>
      <c r="H143" s="31">
        <v>30000000</v>
      </c>
      <c r="I143" s="37" t="s">
        <v>601</v>
      </c>
      <c r="J143" s="38">
        <v>45875</v>
      </c>
      <c r="K143" s="38">
        <v>45875</v>
      </c>
      <c r="L143" s="38">
        <v>46021</v>
      </c>
      <c r="M143" s="2">
        <v>0</v>
      </c>
      <c r="N143" s="2">
        <v>0</v>
      </c>
      <c r="O143" s="1" t="s">
        <v>56</v>
      </c>
      <c r="P143" s="5">
        <f t="shared" si="7"/>
        <v>46021</v>
      </c>
      <c r="Q143" s="31">
        <f t="shared" si="8"/>
        <v>30000000</v>
      </c>
      <c r="R143" s="1" t="s">
        <v>51</v>
      </c>
      <c r="S143" s="39"/>
      <c r="T143" s="40"/>
      <c r="U143" s="40"/>
    </row>
    <row r="144" spans="2:21" ht="27" customHeight="1" x14ac:dyDescent="0.3">
      <c r="B144" s="16">
        <v>2025</v>
      </c>
      <c r="C144" s="34" t="s">
        <v>544</v>
      </c>
      <c r="D144" s="1" t="s">
        <v>70</v>
      </c>
      <c r="E144" s="35" t="s">
        <v>602</v>
      </c>
      <c r="F144" s="35" t="s">
        <v>205</v>
      </c>
      <c r="G144" s="36">
        <v>1040044857</v>
      </c>
      <c r="H144" s="31">
        <v>24380000</v>
      </c>
      <c r="I144" s="37" t="s">
        <v>581</v>
      </c>
      <c r="J144" s="38">
        <v>45875</v>
      </c>
      <c r="K144" s="38">
        <v>45875</v>
      </c>
      <c r="L144" s="38">
        <v>46021</v>
      </c>
      <c r="M144" s="2">
        <v>0</v>
      </c>
      <c r="N144" s="2">
        <v>0</v>
      </c>
      <c r="O144" s="1" t="s">
        <v>56</v>
      </c>
      <c r="P144" s="5">
        <f t="shared" si="7"/>
        <v>46021</v>
      </c>
      <c r="Q144" s="31">
        <f t="shared" si="8"/>
        <v>24380000</v>
      </c>
      <c r="R144" s="1" t="s">
        <v>51</v>
      </c>
      <c r="S144" s="39"/>
      <c r="T144" s="40"/>
      <c r="U144" s="40"/>
    </row>
    <row r="145" spans="2:21" ht="27" customHeight="1" x14ac:dyDescent="0.3">
      <c r="B145" s="16">
        <v>2025</v>
      </c>
      <c r="C145" s="34" t="s">
        <v>545</v>
      </c>
      <c r="D145" s="1" t="s">
        <v>70</v>
      </c>
      <c r="E145" s="35" t="s">
        <v>603</v>
      </c>
      <c r="F145" s="35" t="s">
        <v>213</v>
      </c>
      <c r="G145" s="36">
        <v>1036942767</v>
      </c>
      <c r="H145" s="31">
        <v>24380000</v>
      </c>
      <c r="I145" s="37" t="s">
        <v>581</v>
      </c>
      <c r="J145" s="38">
        <v>45875</v>
      </c>
      <c r="K145" s="38">
        <v>45875</v>
      </c>
      <c r="L145" s="38">
        <v>46021</v>
      </c>
      <c r="M145" s="2">
        <v>0</v>
      </c>
      <c r="N145" s="2">
        <v>0</v>
      </c>
      <c r="O145" s="1" t="s">
        <v>56</v>
      </c>
      <c r="P145" s="5">
        <f t="shared" si="7"/>
        <v>46021</v>
      </c>
      <c r="Q145" s="31">
        <f t="shared" si="8"/>
        <v>24380000</v>
      </c>
      <c r="R145" s="1" t="s">
        <v>51</v>
      </c>
      <c r="S145" s="39"/>
      <c r="T145" s="40"/>
      <c r="U145" s="40"/>
    </row>
    <row r="146" spans="2:21" ht="27" customHeight="1" x14ac:dyDescent="0.3">
      <c r="B146" s="16">
        <v>2025</v>
      </c>
      <c r="C146" s="34" t="s">
        <v>546</v>
      </c>
      <c r="D146" s="1" t="s">
        <v>70</v>
      </c>
      <c r="E146" s="35" t="s">
        <v>253</v>
      </c>
      <c r="F146" s="35" t="s">
        <v>254</v>
      </c>
      <c r="G146" s="36">
        <v>1036958996</v>
      </c>
      <c r="H146" s="31">
        <v>24380000</v>
      </c>
      <c r="I146" s="37" t="s">
        <v>581</v>
      </c>
      <c r="J146" s="38">
        <v>45875</v>
      </c>
      <c r="K146" s="38">
        <v>45875</v>
      </c>
      <c r="L146" s="38">
        <v>46021</v>
      </c>
      <c r="M146" s="2">
        <v>0</v>
      </c>
      <c r="N146" s="2">
        <v>0</v>
      </c>
      <c r="O146" s="1" t="s">
        <v>56</v>
      </c>
      <c r="P146" s="5">
        <f t="shared" si="7"/>
        <v>46021</v>
      </c>
      <c r="Q146" s="31">
        <f t="shared" si="8"/>
        <v>24380000</v>
      </c>
      <c r="R146" s="1" t="s">
        <v>51</v>
      </c>
      <c r="S146" s="39"/>
      <c r="T146" s="40"/>
      <c r="U146" s="40"/>
    </row>
    <row r="147" spans="2:21" ht="27" customHeight="1" x14ac:dyDescent="0.3">
      <c r="B147" s="16">
        <v>2025</v>
      </c>
      <c r="C147" s="34" t="s">
        <v>547</v>
      </c>
      <c r="D147" s="1" t="s">
        <v>70</v>
      </c>
      <c r="E147" s="35" t="s">
        <v>144</v>
      </c>
      <c r="F147" s="35" t="s">
        <v>298</v>
      </c>
      <c r="G147" s="36">
        <v>1036948909</v>
      </c>
      <c r="H147" s="31">
        <v>24380000</v>
      </c>
      <c r="I147" s="37" t="s">
        <v>604</v>
      </c>
      <c r="J147" s="38">
        <v>45875</v>
      </c>
      <c r="K147" s="38">
        <v>45875</v>
      </c>
      <c r="L147" s="38">
        <v>46021</v>
      </c>
      <c r="M147" s="2">
        <v>0</v>
      </c>
      <c r="N147" s="2">
        <v>0</v>
      </c>
      <c r="O147" s="1" t="s">
        <v>56</v>
      </c>
      <c r="P147" s="5">
        <f t="shared" si="7"/>
        <v>46021</v>
      </c>
      <c r="Q147" s="31">
        <f t="shared" si="8"/>
        <v>24380000</v>
      </c>
      <c r="R147" s="1" t="s">
        <v>51</v>
      </c>
      <c r="S147" s="39"/>
      <c r="T147" s="40"/>
      <c r="U147" s="40"/>
    </row>
    <row r="148" spans="2:21" ht="27" customHeight="1" x14ac:dyDescent="0.3">
      <c r="B148" s="16">
        <v>2025</v>
      </c>
      <c r="C148" s="34" t="s">
        <v>548</v>
      </c>
      <c r="D148" s="1" t="s">
        <v>70</v>
      </c>
      <c r="E148" s="35" t="s">
        <v>189</v>
      </c>
      <c r="F148" s="35" t="s">
        <v>605</v>
      </c>
      <c r="G148" s="36">
        <v>1036399914</v>
      </c>
      <c r="H148" s="31">
        <v>16472400</v>
      </c>
      <c r="I148" s="37" t="s">
        <v>606</v>
      </c>
      <c r="J148" s="38">
        <v>45875</v>
      </c>
      <c r="K148" s="38">
        <v>45875</v>
      </c>
      <c r="L148" s="38">
        <v>46021</v>
      </c>
      <c r="M148" s="2">
        <v>0</v>
      </c>
      <c r="N148" s="2">
        <v>0</v>
      </c>
      <c r="O148" s="1" t="s">
        <v>56</v>
      </c>
      <c r="P148" s="5">
        <f t="shared" si="7"/>
        <v>46021</v>
      </c>
      <c r="Q148" s="31">
        <f t="shared" si="8"/>
        <v>16472400</v>
      </c>
      <c r="R148" s="1" t="s">
        <v>51</v>
      </c>
      <c r="S148" s="39"/>
      <c r="T148" s="40"/>
      <c r="U148" s="40"/>
    </row>
    <row r="149" spans="2:21" ht="27" customHeight="1" x14ac:dyDescent="0.3">
      <c r="B149" s="16">
        <v>2025</v>
      </c>
      <c r="C149" s="34" t="s">
        <v>549</v>
      </c>
      <c r="D149" s="1" t="s">
        <v>70</v>
      </c>
      <c r="E149" s="35" t="s">
        <v>189</v>
      </c>
      <c r="F149" s="35" t="s">
        <v>190</v>
      </c>
      <c r="G149" s="36">
        <v>15447971</v>
      </c>
      <c r="H149" s="31">
        <v>7420000</v>
      </c>
      <c r="I149" s="37" t="s">
        <v>607</v>
      </c>
      <c r="J149" s="38">
        <v>45875</v>
      </c>
      <c r="K149" s="38">
        <v>45875</v>
      </c>
      <c r="L149" s="38">
        <v>46021</v>
      </c>
      <c r="M149" s="2">
        <v>0</v>
      </c>
      <c r="N149" s="2">
        <v>0</v>
      </c>
      <c r="O149" s="1" t="s">
        <v>56</v>
      </c>
      <c r="P149" s="5">
        <f t="shared" si="7"/>
        <v>46021</v>
      </c>
      <c r="Q149" s="31">
        <f t="shared" si="8"/>
        <v>7420000</v>
      </c>
      <c r="R149" s="1" t="s">
        <v>51</v>
      </c>
      <c r="S149" s="39"/>
      <c r="T149" s="40"/>
      <c r="U149" s="40"/>
    </row>
    <row r="150" spans="2:21" ht="27" customHeight="1" x14ac:dyDescent="0.3">
      <c r="B150" s="16">
        <v>2025</v>
      </c>
      <c r="C150" s="34" t="s">
        <v>550</v>
      </c>
      <c r="D150" s="1" t="s">
        <v>70</v>
      </c>
      <c r="E150" s="35" t="s">
        <v>108</v>
      </c>
      <c r="F150" s="35" t="s">
        <v>76</v>
      </c>
      <c r="G150" s="36">
        <v>1036934045</v>
      </c>
      <c r="H150" s="31">
        <v>21566000</v>
      </c>
      <c r="I150" s="37" t="s">
        <v>608</v>
      </c>
      <c r="J150" s="38">
        <v>45875</v>
      </c>
      <c r="K150" s="38">
        <v>45875</v>
      </c>
      <c r="L150" s="38">
        <v>46021</v>
      </c>
      <c r="M150" s="2">
        <v>0</v>
      </c>
      <c r="N150" s="2">
        <v>0</v>
      </c>
      <c r="O150" s="1" t="s">
        <v>56</v>
      </c>
      <c r="P150" s="5">
        <f t="shared" si="7"/>
        <v>46021</v>
      </c>
      <c r="Q150" s="31">
        <f t="shared" si="8"/>
        <v>21566000</v>
      </c>
      <c r="R150" s="1" t="s">
        <v>51</v>
      </c>
      <c r="S150" s="39"/>
      <c r="T150" s="40"/>
      <c r="U150" s="40"/>
    </row>
    <row r="151" spans="2:21" ht="27" customHeight="1" x14ac:dyDescent="0.3">
      <c r="B151" s="16">
        <v>2025</v>
      </c>
      <c r="C151" s="34" t="s">
        <v>551</v>
      </c>
      <c r="D151" s="1" t="s">
        <v>70</v>
      </c>
      <c r="E151" s="35" t="s">
        <v>597</v>
      </c>
      <c r="F151" s="35" t="s">
        <v>609</v>
      </c>
      <c r="G151" s="36">
        <v>98581645</v>
      </c>
      <c r="H151" s="31">
        <v>8126667</v>
      </c>
      <c r="I151" s="37" t="s">
        <v>610</v>
      </c>
      <c r="J151" s="38">
        <v>45881</v>
      </c>
      <c r="K151" s="38">
        <v>45881</v>
      </c>
      <c r="L151" s="38">
        <v>46021</v>
      </c>
      <c r="M151" s="2">
        <v>0</v>
      </c>
      <c r="N151" s="2">
        <v>0</v>
      </c>
      <c r="O151" s="1" t="s">
        <v>56</v>
      </c>
      <c r="P151" s="5">
        <f t="shared" si="7"/>
        <v>46021</v>
      </c>
      <c r="Q151" s="31">
        <f t="shared" si="8"/>
        <v>8126667</v>
      </c>
      <c r="R151" s="1" t="s">
        <v>51</v>
      </c>
      <c r="S151" s="39"/>
      <c r="T151" s="40"/>
      <c r="U151" s="40"/>
    </row>
    <row r="152" spans="2:21" ht="27" customHeight="1" x14ac:dyDescent="0.3">
      <c r="B152" s="16">
        <v>2025</v>
      </c>
      <c r="C152" s="34" t="s">
        <v>552</v>
      </c>
      <c r="D152" s="1" t="s">
        <v>70</v>
      </c>
      <c r="E152" s="35" t="s">
        <v>611</v>
      </c>
      <c r="F152" s="35" t="s">
        <v>612</v>
      </c>
      <c r="G152" s="36">
        <v>1036944269</v>
      </c>
      <c r="H152" s="31">
        <v>9000000</v>
      </c>
      <c r="I152" s="37" t="s">
        <v>613</v>
      </c>
      <c r="J152" s="38">
        <v>45883</v>
      </c>
      <c r="K152" s="38">
        <v>45883</v>
      </c>
      <c r="L152" s="38">
        <v>46021</v>
      </c>
      <c r="M152" s="2">
        <v>0</v>
      </c>
      <c r="N152" s="2">
        <v>0</v>
      </c>
      <c r="O152" s="1" t="s">
        <v>56</v>
      </c>
      <c r="P152" s="5">
        <f t="shared" si="7"/>
        <v>46021</v>
      </c>
      <c r="Q152" s="31">
        <f t="shared" si="8"/>
        <v>9000000</v>
      </c>
      <c r="R152" s="1" t="s">
        <v>51</v>
      </c>
      <c r="S152" s="39"/>
      <c r="T152" s="40"/>
      <c r="U152" s="40"/>
    </row>
    <row r="153" spans="2:21" ht="27" customHeight="1" x14ac:dyDescent="0.3">
      <c r="B153" s="16">
        <v>2025</v>
      </c>
      <c r="C153" s="34" t="s">
        <v>553</v>
      </c>
      <c r="D153" s="1" t="s">
        <v>70</v>
      </c>
      <c r="E153" s="35" t="s">
        <v>614</v>
      </c>
      <c r="F153" s="35" t="s">
        <v>615</v>
      </c>
      <c r="G153" s="36">
        <v>1036952848</v>
      </c>
      <c r="H153" s="31">
        <v>19504000</v>
      </c>
      <c r="I153" s="37" t="s">
        <v>616</v>
      </c>
      <c r="J153" s="38">
        <v>45901</v>
      </c>
      <c r="K153" s="38">
        <v>45901</v>
      </c>
      <c r="L153" s="38">
        <v>46021</v>
      </c>
      <c r="M153" s="2">
        <v>0</v>
      </c>
      <c r="N153" s="2">
        <v>0</v>
      </c>
      <c r="O153" s="1" t="s">
        <v>56</v>
      </c>
      <c r="P153" s="5">
        <f t="shared" si="7"/>
        <v>46021</v>
      </c>
      <c r="Q153" s="31">
        <f t="shared" si="8"/>
        <v>19504000</v>
      </c>
      <c r="R153" s="1" t="s">
        <v>51</v>
      </c>
      <c r="S153" s="39"/>
      <c r="T153" s="40"/>
      <c r="U153" s="40"/>
    </row>
    <row r="154" spans="2:21" ht="27" customHeight="1" x14ac:dyDescent="0.3">
      <c r="B154" s="16">
        <v>2025</v>
      </c>
      <c r="C154" s="34" t="s">
        <v>554</v>
      </c>
      <c r="D154" s="1" t="s">
        <v>70</v>
      </c>
      <c r="E154" s="35" t="s">
        <v>618</v>
      </c>
      <c r="F154" s="35" t="s">
        <v>617</v>
      </c>
      <c r="G154" s="36">
        <v>1036939669</v>
      </c>
      <c r="H154" s="31">
        <v>20479200</v>
      </c>
      <c r="I154" s="37" t="s">
        <v>619</v>
      </c>
      <c r="J154" s="38">
        <v>45901</v>
      </c>
      <c r="K154" s="38">
        <v>45901</v>
      </c>
      <c r="L154" s="38">
        <v>46021</v>
      </c>
      <c r="M154" s="2">
        <v>0</v>
      </c>
      <c r="N154" s="2">
        <v>0</v>
      </c>
      <c r="O154" s="1" t="s">
        <v>56</v>
      </c>
      <c r="P154" s="5">
        <f t="shared" si="7"/>
        <v>46021</v>
      </c>
      <c r="Q154" s="31">
        <f t="shared" si="8"/>
        <v>20479200</v>
      </c>
      <c r="R154" s="1" t="s">
        <v>51</v>
      </c>
      <c r="S154" s="39"/>
      <c r="T154" s="40"/>
      <c r="U154" s="40"/>
    </row>
    <row r="155" spans="2:21" ht="27" customHeight="1" x14ac:dyDescent="0.3">
      <c r="B155" s="16">
        <v>2025</v>
      </c>
      <c r="C155" s="34" t="s">
        <v>555</v>
      </c>
      <c r="D155" s="1" t="s">
        <v>70</v>
      </c>
      <c r="E155" s="35" t="s">
        <v>141</v>
      </c>
      <c r="F155" s="35" t="s">
        <v>166</v>
      </c>
      <c r="G155" s="36">
        <v>15442427</v>
      </c>
      <c r="H155" s="31">
        <v>14628000</v>
      </c>
      <c r="I155" s="37" t="s">
        <v>620</v>
      </c>
      <c r="J155" s="38">
        <v>45931</v>
      </c>
      <c r="K155" s="38">
        <v>45931</v>
      </c>
      <c r="L155" s="38">
        <v>46021</v>
      </c>
      <c r="M155" s="2">
        <v>0</v>
      </c>
      <c r="N155" s="2">
        <v>0</v>
      </c>
      <c r="O155" s="1" t="s">
        <v>56</v>
      </c>
      <c r="P155" s="5">
        <f t="shared" si="7"/>
        <v>46021</v>
      </c>
      <c r="Q155" s="31">
        <f t="shared" si="8"/>
        <v>14628000</v>
      </c>
      <c r="R155" s="1" t="s">
        <v>51</v>
      </c>
      <c r="S155" s="39"/>
      <c r="T155" s="40"/>
      <c r="U155" s="40"/>
    </row>
    <row r="156" spans="2:21" ht="27" customHeight="1" x14ac:dyDescent="0.3">
      <c r="B156" s="16">
        <v>2025</v>
      </c>
      <c r="C156" s="34" t="s">
        <v>556</v>
      </c>
      <c r="D156" s="1" t="s">
        <v>70</v>
      </c>
      <c r="E156" s="35" t="s">
        <v>189</v>
      </c>
      <c r="F156" s="35" t="s">
        <v>190</v>
      </c>
      <c r="G156" s="36">
        <v>15447971</v>
      </c>
      <c r="H156" s="31">
        <v>11130000</v>
      </c>
      <c r="I156" s="37" t="s">
        <v>621</v>
      </c>
      <c r="J156" s="38">
        <v>45931</v>
      </c>
      <c r="K156" s="38">
        <v>45931</v>
      </c>
      <c r="L156" s="38">
        <v>46021</v>
      </c>
      <c r="M156" s="2">
        <v>0</v>
      </c>
      <c r="N156" s="2">
        <v>0</v>
      </c>
      <c r="O156" s="1" t="s">
        <v>56</v>
      </c>
      <c r="P156" s="5">
        <f t="shared" si="7"/>
        <v>46021</v>
      </c>
      <c r="Q156" s="31">
        <f t="shared" si="8"/>
        <v>11130000</v>
      </c>
      <c r="R156" s="1" t="s">
        <v>51</v>
      </c>
      <c r="S156" s="39"/>
      <c r="T156" s="40"/>
      <c r="U156" s="40"/>
    </row>
    <row r="157" spans="2:21" ht="27" customHeight="1" x14ac:dyDescent="0.3">
      <c r="B157" s="16">
        <v>2025</v>
      </c>
      <c r="C157" s="34" t="s">
        <v>557</v>
      </c>
      <c r="D157" s="1" t="s">
        <v>70</v>
      </c>
      <c r="E157" s="35" t="s">
        <v>272</v>
      </c>
      <c r="F157" s="35" t="s">
        <v>273</v>
      </c>
      <c r="G157" s="36">
        <v>1026272036</v>
      </c>
      <c r="H157" s="31">
        <v>4876000</v>
      </c>
      <c r="I157" s="37" t="s">
        <v>622</v>
      </c>
      <c r="J157" s="38">
        <v>45932</v>
      </c>
      <c r="K157" s="38">
        <v>45932</v>
      </c>
      <c r="L157" s="38">
        <v>45961</v>
      </c>
      <c r="M157" s="2">
        <v>0</v>
      </c>
      <c r="N157" s="2">
        <v>0</v>
      </c>
      <c r="O157" s="1" t="s">
        <v>56</v>
      </c>
      <c r="P157" s="5">
        <f t="shared" si="7"/>
        <v>45961</v>
      </c>
      <c r="Q157" s="31">
        <f t="shared" si="8"/>
        <v>4876000</v>
      </c>
      <c r="R157" s="1" t="s">
        <v>51</v>
      </c>
      <c r="S157" s="39"/>
      <c r="T157" s="40"/>
      <c r="U157" s="40"/>
    </row>
    <row r="158" spans="2:21" ht="27" customHeight="1" x14ac:dyDescent="0.3">
      <c r="B158" s="16">
        <v>2025</v>
      </c>
      <c r="C158" s="34" t="s">
        <v>558</v>
      </c>
      <c r="D158" s="1" t="s">
        <v>70</v>
      </c>
      <c r="E158" s="35" t="s">
        <v>602</v>
      </c>
      <c r="F158" s="35" t="s">
        <v>623</v>
      </c>
      <c r="G158" s="36">
        <v>32206676</v>
      </c>
      <c r="H158" s="31">
        <v>9264400</v>
      </c>
      <c r="I158" s="37" t="s">
        <v>624</v>
      </c>
      <c r="J158" s="38">
        <v>45995</v>
      </c>
      <c r="K158" s="38">
        <v>45995</v>
      </c>
      <c r="L158" s="38">
        <v>46021</v>
      </c>
      <c r="M158" s="2">
        <v>0</v>
      </c>
      <c r="N158" s="2">
        <v>0</v>
      </c>
      <c r="O158" s="1" t="s">
        <v>56</v>
      </c>
      <c r="P158" s="5">
        <f t="shared" si="7"/>
        <v>46021</v>
      </c>
      <c r="Q158" s="31">
        <f>H159</f>
        <v>9264400</v>
      </c>
      <c r="R158" s="1" t="s">
        <v>51</v>
      </c>
      <c r="S158" s="39"/>
      <c r="T158" s="40"/>
      <c r="U158" s="40"/>
    </row>
    <row r="159" spans="2:21" ht="27" customHeight="1" x14ac:dyDescent="0.3">
      <c r="B159" s="16">
        <v>2025</v>
      </c>
      <c r="C159" s="34" t="s">
        <v>559</v>
      </c>
      <c r="D159" s="1" t="s">
        <v>70</v>
      </c>
      <c r="E159" s="35" t="s">
        <v>272</v>
      </c>
      <c r="F159" s="35" t="s">
        <v>273</v>
      </c>
      <c r="G159" s="36">
        <v>1026272036</v>
      </c>
      <c r="H159" s="31">
        <v>9264400</v>
      </c>
      <c r="I159" s="37" t="s">
        <v>625</v>
      </c>
      <c r="J159" s="38">
        <v>45965</v>
      </c>
      <c r="K159" s="38">
        <v>45965</v>
      </c>
      <c r="L159" s="38">
        <v>46021</v>
      </c>
      <c r="M159" s="2">
        <v>0</v>
      </c>
      <c r="N159" s="2">
        <v>0</v>
      </c>
      <c r="O159" s="1" t="s">
        <v>56</v>
      </c>
      <c r="P159" s="5">
        <f t="shared" si="7"/>
        <v>46021</v>
      </c>
      <c r="Q159" s="31" t="e">
        <f>#REF!</f>
        <v>#REF!</v>
      </c>
      <c r="R159" s="1" t="s">
        <v>51</v>
      </c>
      <c r="S159" s="39"/>
      <c r="T159" s="40"/>
      <c r="U159" s="40"/>
    </row>
    <row r="160" spans="2:21" ht="27" customHeight="1" x14ac:dyDescent="0.3">
      <c r="B160" s="16">
        <v>2025</v>
      </c>
      <c r="C160" s="34" t="s">
        <v>560</v>
      </c>
      <c r="D160" s="1" t="s">
        <v>70</v>
      </c>
      <c r="E160" s="35" t="s">
        <v>626</v>
      </c>
      <c r="F160" s="35" t="s">
        <v>627</v>
      </c>
      <c r="G160" s="36">
        <v>43671467</v>
      </c>
      <c r="H160" s="31">
        <v>12880000</v>
      </c>
      <c r="I160" s="37" t="s">
        <v>628</v>
      </c>
      <c r="J160" s="38">
        <v>45966</v>
      </c>
      <c r="K160" s="38">
        <v>45966</v>
      </c>
      <c r="L160" s="38">
        <v>46021</v>
      </c>
      <c r="M160" s="2">
        <v>0</v>
      </c>
      <c r="N160" s="2">
        <v>0</v>
      </c>
      <c r="O160" s="1" t="s">
        <v>56</v>
      </c>
      <c r="P160" s="5">
        <f t="shared" si="7"/>
        <v>46021</v>
      </c>
      <c r="Q160" s="31">
        <f t="shared" si="8"/>
        <v>12880000</v>
      </c>
      <c r="R160" s="1" t="s">
        <v>51</v>
      </c>
      <c r="S160" s="39"/>
      <c r="T160" s="40"/>
      <c r="U160" s="40"/>
    </row>
    <row r="161" spans="2:21" ht="27" customHeight="1" x14ac:dyDescent="0.3">
      <c r="B161" s="16">
        <v>2025</v>
      </c>
      <c r="C161" s="34" t="s">
        <v>561</v>
      </c>
      <c r="D161" s="1" t="s">
        <v>70</v>
      </c>
      <c r="E161" s="35" t="s">
        <v>629</v>
      </c>
      <c r="F161" s="35" t="s">
        <v>196</v>
      </c>
      <c r="G161" s="36">
        <v>1040042494</v>
      </c>
      <c r="H161" s="31">
        <v>48000000</v>
      </c>
      <c r="I161" s="37" t="s">
        <v>630</v>
      </c>
      <c r="J161" s="38">
        <v>46332</v>
      </c>
      <c r="K161" s="38">
        <v>46332</v>
      </c>
      <c r="L161" s="38">
        <v>46021</v>
      </c>
      <c r="M161" s="2">
        <v>0</v>
      </c>
      <c r="N161" s="2">
        <v>0</v>
      </c>
      <c r="O161" s="1" t="s">
        <v>56</v>
      </c>
      <c r="P161" s="5">
        <f t="shared" si="7"/>
        <v>46021</v>
      </c>
      <c r="Q161" s="31">
        <f t="shared" si="8"/>
        <v>48000000</v>
      </c>
      <c r="R161" s="1" t="s">
        <v>51</v>
      </c>
      <c r="S161" s="39"/>
      <c r="T161" s="40"/>
      <c r="U161" s="40"/>
    </row>
    <row r="162" spans="2:21" ht="27" customHeight="1" x14ac:dyDescent="0.3">
      <c r="B162" s="16">
        <v>2025</v>
      </c>
      <c r="C162" s="34" t="s">
        <v>562</v>
      </c>
      <c r="D162" s="1" t="s">
        <v>70</v>
      </c>
      <c r="E162" s="35" t="s">
        <v>631</v>
      </c>
      <c r="F162" s="35" t="s">
        <v>632</v>
      </c>
      <c r="G162" s="36">
        <v>1040037498</v>
      </c>
      <c r="H162" s="31">
        <v>36000000</v>
      </c>
      <c r="I162" s="37" t="s">
        <v>630</v>
      </c>
      <c r="J162" s="38">
        <v>46333</v>
      </c>
      <c r="K162" s="38">
        <v>46333</v>
      </c>
      <c r="L162" s="38">
        <v>46021</v>
      </c>
      <c r="M162" s="2">
        <v>0</v>
      </c>
      <c r="N162" s="2">
        <v>0</v>
      </c>
      <c r="O162" s="1" t="s">
        <v>56</v>
      </c>
      <c r="P162" s="5">
        <f t="shared" si="7"/>
        <v>46021</v>
      </c>
      <c r="Q162" s="31">
        <f t="shared" si="8"/>
        <v>36000000</v>
      </c>
      <c r="R162" s="1" t="s">
        <v>51</v>
      </c>
      <c r="S162" s="39"/>
      <c r="T162" s="40"/>
      <c r="U162" s="40"/>
    </row>
    <row r="163" spans="2:21" ht="27" customHeight="1" x14ac:dyDescent="0.3">
      <c r="B163" s="16">
        <v>2025</v>
      </c>
      <c r="C163" s="34" t="s">
        <v>563</v>
      </c>
      <c r="D163" s="1" t="s">
        <v>70</v>
      </c>
      <c r="E163" s="35" t="s">
        <v>634</v>
      </c>
      <c r="F163" s="35" t="s">
        <v>635</v>
      </c>
      <c r="G163" s="36">
        <v>1036933323</v>
      </c>
      <c r="H163" s="31">
        <v>42000000</v>
      </c>
      <c r="I163" s="37" t="s">
        <v>633</v>
      </c>
      <c r="J163" s="38">
        <v>46333</v>
      </c>
      <c r="K163" s="38">
        <v>46333</v>
      </c>
      <c r="L163" s="38">
        <v>46142</v>
      </c>
      <c r="M163" s="2">
        <v>0</v>
      </c>
      <c r="N163" s="2">
        <v>0</v>
      </c>
      <c r="O163" s="1" t="s">
        <v>56</v>
      </c>
      <c r="P163" s="5">
        <f t="shared" si="7"/>
        <v>46142</v>
      </c>
      <c r="Q163" s="31">
        <f t="shared" si="8"/>
        <v>42000000</v>
      </c>
      <c r="R163" s="1" t="s">
        <v>51</v>
      </c>
      <c r="S163" s="39"/>
      <c r="T163" s="40"/>
      <c r="U163" s="40"/>
    </row>
    <row r="164" spans="2:21" ht="27" customHeight="1" x14ac:dyDescent="0.3">
      <c r="B164" s="16">
        <v>2025</v>
      </c>
      <c r="C164" s="34" t="s">
        <v>564</v>
      </c>
      <c r="D164" s="1" t="s">
        <v>70</v>
      </c>
      <c r="E164" s="35" t="s">
        <v>636</v>
      </c>
      <c r="F164" s="35" t="s">
        <v>637</v>
      </c>
      <c r="G164" s="36">
        <v>1002632436</v>
      </c>
      <c r="H164" s="31">
        <v>30070488</v>
      </c>
      <c r="I164" s="37" t="s">
        <v>638</v>
      </c>
      <c r="J164" s="38">
        <v>46333</v>
      </c>
      <c r="K164" s="38">
        <v>46333</v>
      </c>
      <c r="L164" s="38">
        <v>46142</v>
      </c>
      <c r="M164" s="2">
        <v>0</v>
      </c>
      <c r="N164" s="2">
        <v>0</v>
      </c>
      <c r="O164" s="1" t="s">
        <v>56</v>
      </c>
      <c r="P164" s="5">
        <f t="shared" si="7"/>
        <v>46142</v>
      </c>
      <c r="Q164" s="31">
        <f t="shared" si="8"/>
        <v>30070488</v>
      </c>
      <c r="R164" s="1" t="s">
        <v>51</v>
      </c>
      <c r="S164" s="39"/>
      <c r="T164" s="40"/>
      <c r="U164" s="40"/>
    </row>
    <row r="165" spans="2:21" ht="27" customHeight="1" x14ac:dyDescent="0.3">
      <c r="B165" s="16">
        <v>2025</v>
      </c>
      <c r="C165" s="34" t="s">
        <v>565</v>
      </c>
      <c r="D165" s="1" t="s">
        <v>70</v>
      </c>
      <c r="E165" s="35" t="s">
        <v>639</v>
      </c>
      <c r="F165" s="35" t="s">
        <v>640</v>
      </c>
      <c r="G165" s="36">
        <v>43928525</v>
      </c>
      <c r="H165" s="31">
        <v>30070488</v>
      </c>
      <c r="I165" s="37" t="s">
        <v>641</v>
      </c>
      <c r="J165" s="38">
        <v>46333</v>
      </c>
      <c r="K165" s="38">
        <v>46333</v>
      </c>
      <c r="L165" s="38">
        <v>46142</v>
      </c>
      <c r="M165" s="2">
        <v>0</v>
      </c>
      <c r="N165" s="2">
        <v>0</v>
      </c>
      <c r="O165" s="1" t="s">
        <v>56</v>
      </c>
      <c r="P165" s="5">
        <f t="shared" si="7"/>
        <v>46142</v>
      </c>
      <c r="Q165" s="31">
        <f t="shared" si="8"/>
        <v>30070488</v>
      </c>
      <c r="R165" s="1" t="s">
        <v>51</v>
      </c>
      <c r="S165" s="39"/>
      <c r="T165" s="40"/>
      <c r="U165" s="40"/>
    </row>
    <row r="166" spans="2:21" ht="27" customHeight="1" x14ac:dyDescent="0.3">
      <c r="B166" s="16">
        <v>2025</v>
      </c>
      <c r="C166" s="34" t="s">
        <v>566</v>
      </c>
      <c r="D166" s="1" t="s">
        <v>70</v>
      </c>
      <c r="E166" s="35" t="s">
        <v>636</v>
      </c>
      <c r="F166" s="35" t="s">
        <v>642</v>
      </c>
      <c r="G166" s="36">
        <v>15437410</v>
      </c>
      <c r="H166" s="31">
        <v>30070488</v>
      </c>
      <c r="I166" s="37" t="s">
        <v>641</v>
      </c>
      <c r="J166" s="38">
        <v>46333</v>
      </c>
      <c r="K166" s="38">
        <v>46333</v>
      </c>
      <c r="L166" s="38">
        <v>46142</v>
      </c>
      <c r="M166" s="2">
        <v>0</v>
      </c>
      <c r="N166" s="2">
        <v>0</v>
      </c>
      <c r="O166" s="1" t="s">
        <v>56</v>
      </c>
      <c r="P166" s="5">
        <f t="shared" si="7"/>
        <v>46142</v>
      </c>
      <c r="Q166" s="31">
        <f t="shared" si="8"/>
        <v>30070488</v>
      </c>
      <c r="R166" s="1" t="s">
        <v>51</v>
      </c>
      <c r="S166" s="39"/>
      <c r="T166" s="40"/>
      <c r="U166" s="40"/>
    </row>
    <row r="167" spans="2:21" ht="27" customHeight="1" x14ac:dyDescent="0.3">
      <c r="B167" s="16">
        <v>2025</v>
      </c>
      <c r="C167" s="34"/>
      <c r="D167" s="69" t="s">
        <v>232</v>
      </c>
      <c r="E167" s="70"/>
      <c r="F167" s="70"/>
      <c r="G167" s="70"/>
      <c r="H167" s="70"/>
      <c r="I167" s="70"/>
      <c r="J167" s="70"/>
      <c r="K167" s="70"/>
      <c r="L167" s="70"/>
      <c r="M167" s="70"/>
      <c r="N167" s="70"/>
      <c r="O167" s="70"/>
      <c r="P167" s="70"/>
      <c r="Q167" s="70"/>
      <c r="R167" s="71"/>
      <c r="S167" s="39"/>
      <c r="T167" s="40"/>
      <c r="U167" s="40"/>
    </row>
    <row r="168" spans="2:21" ht="27" customHeight="1" x14ac:dyDescent="0.3">
      <c r="B168" s="16">
        <v>2025</v>
      </c>
      <c r="C168" s="34" t="s">
        <v>567</v>
      </c>
      <c r="D168" s="1" t="s">
        <v>70</v>
      </c>
      <c r="E168" s="35" t="s">
        <v>643</v>
      </c>
      <c r="F168" s="35" t="s">
        <v>644</v>
      </c>
      <c r="G168" s="36">
        <v>1032481682</v>
      </c>
      <c r="H168" s="31">
        <v>42000000</v>
      </c>
      <c r="I168" s="37" t="s">
        <v>630</v>
      </c>
      <c r="J168" s="38">
        <v>46334</v>
      </c>
      <c r="K168" s="38">
        <v>46334</v>
      </c>
      <c r="L168" s="38">
        <v>46142</v>
      </c>
      <c r="M168" s="2">
        <v>0</v>
      </c>
      <c r="N168" s="2">
        <v>0</v>
      </c>
      <c r="O168" s="1" t="s">
        <v>56</v>
      </c>
      <c r="P168" s="5">
        <f t="shared" ref="P168:P177" si="9">L168</f>
        <v>46142</v>
      </c>
      <c r="Q168" s="31">
        <f t="shared" ref="Q168:Q177" si="10">H168</f>
        <v>42000000</v>
      </c>
      <c r="R168" s="1" t="s">
        <v>51</v>
      </c>
      <c r="S168" s="39"/>
      <c r="T168" s="40"/>
      <c r="U168" s="40"/>
    </row>
    <row r="169" spans="2:21" ht="27" customHeight="1" x14ac:dyDescent="0.3">
      <c r="B169" s="16">
        <v>2025</v>
      </c>
      <c r="C169" s="34" t="s">
        <v>568</v>
      </c>
      <c r="D169" s="1" t="s">
        <v>70</v>
      </c>
      <c r="E169" s="35" t="s">
        <v>195</v>
      </c>
      <c r="F169" s="35" t="s">
        <v>645</v>
      </c>
      <c r="G169" s="36">
        <v>1001184522</v>
      </c>
      <c r="H169" s="31">
        <v>9640700</v>
      </c>
      <c r="I169" s="37" t="s">
        <v>646</v>
      </c>
      <c r="J169" s="38">
        <v>46336</v>
      </c>
      <c r="K169" s="38">
        <v>46336</v>
      </c>
      <c r="L169" s="38">
        <v>46386</v>
      </c>
      <c r="M169" s="2">
        <v>0</v>
      </c>
      <c r="N169" s="2">
        <v>0</v>
      </c>
      <c r="O169" s="1" t="s">
        <v>56</v>
      </c>
      <c r="P169" s="5">
        <f t="shared" si="9"/>
        <v>46386</v>
      </c>
      <c r="Q169" s="31">
        <f t="shared" si="10"/>
        <v>9640700</v>
      </c>
      <c r="R169" s="1" t="s">
        <v>51</v>
      </c>
      <c r="S169" s="39"/>
      <c r="T169" s="40"/>
      <c r="U169" s="40"/>
    </row>
    <row r="170" spans="2:21" ht="27" customHeight="1" x14ac:dyDescent="0.3">
      <c r="B170" s="16">
        <v>2025</v>
      </c>
      <c r="C170" s="34" t="s">
        <v>569</v>
      </c>
      <c r="D170" s="1" t="s">
        <v>70</v>
      </c>
      <c r="E170" s="35" t="s">
        <v>647</v>
      </c>
      <c r="F170" s="35" t="s">
        <v>648</v>
      </c>
      <c r="G170" s="36">
        <v>43267997</v>
      </c>
      <c r="H170" s="31">
        <v>11200000</v>
      </c>
      <c r="I170" s="37" t="s">
        <v>651</v>
      </c>
      <c r="J170" s="38">
        <v>45993</v>
      </c>
      <c r="K170" s="38">
        <v>45993</v>
      </c>
      <c r="L170" s="38">
        <v>46021</v>
      </c>
      <c r="M170" s="2">
        <v>0</v>
      </c>
      <c r="N170" s="2">
        <v>0</v>
      </c>
      <c r="O170" s="1" t="s">
        <v>56</v>
      </c>
      <c r="P170" s="5">
        <f t="shared" si="9"/>
        <v>46021</v>
      </c>
      <c r="Q170" s="31">
        <f t="shared" si="10"/>
        <v>11200000</v>
      </c>
      <c r="R170" s="1" t="s">
        <v>51</v>
      </c>
      <c r="S170" s="39"/>
      <c r="T170" s="40"/>
      <c r="U170" s="40"/>
    </row>
    <row r="171" spans="2:21" ht="27" customHeight="1" x14ac:dyDescent="0.3">
      <c r="B171" s="16">
        <v>2025</v>
      </c>
      <c r="C171" s="34" t="s">
        <v>570</v>
      </c>
      <c r="D171" s="1" t="s">
        <v>70</v>
      </c>
      <c r="E171" s="35" t="s">
        <v>649</v>
      </c>
      <c r="F171" s="35" t="s">
        <v>650</v>
      </c>
      <c r="G171" s="36">
        <v>43663211</v>
      </c>
      <c r="H171" s="31">
        <v>8506500</v>
      </c>
      <c r="I171" s="37" t="s">
        <v>651</v>
      </c>
      <c r="J171" s="38">
        <v>46359</v>
      </c>
      <c r="K171" s="38">
        <v>46359</v>
      </c>
      <c r="L171" s="38">
        <v>46021</v>
      </c>
      <c r="M171" s="2">
        <v>0</v>
      </c>
      <c r="N171" s="2">
        <v>0</v>
      </c>
      <c r="O171" s="1" t="s">
        <v>56</v>
      </c>
      <c r="P171" s="5">
        <f t="shared" si="9"/>
        <v>46021</v>
      </c>
      <c r="Q171" s="31">
        <f t="shared" si="10"/>
        <v>8506500</v>
      </c>
      <c r="R171" s="1" t="s">
        <v>51</v>
      </c>
      <c r="S171" s="39"/>
      <c r="T171" s="40"/>
      <c r="U171" s="40"/>
    </row>
    <row r="172" spans="2:21" ht="27" customHeight="1" x14ac:dyDescent="0.3">
      <c r="B172" s="16">
        <v>2025</v>
      </c>
      <c r="C172" s="34" t="s">
        <v>571</v>
      </c>
      <c r="D172" s="1" t="s">
        <v>70</v>
      </c>
      <c r="E172" s="35" t="s">
        <v>602</v>
      </c>
      <c r="F172" s="35" t="s">
        <v>652</v>
      </c>
      <c r="G172" s="36">
        <v>1040740100</v>
      </c>
      <c r="H172" s="31">
        <v>8506500</v>
      </c>
      <c r="I172" s="37" t="s">
        <v>651</v>
      </c>
      <c r="J172" s="38">
        <v>45994</v>
      </c>
      <c r="K172" s="38">
        <v>45994</v>
      </c>
      <c r="L172" s="38">
        <v>46021</v>
      </c>
      <c r="M172" s="2">
        <v>0</v>
      </c>
      <c r="N172" s="2">
        <v>0</v>
      </c>
      <c r="O172" s="1" t="s">
        <v>56</v>
      </c>
      <c r="P172" s="5">
        <f t="shared" si="9"/>
        <v>46021</v>
      </c>
      <c r="Q172" s="31">
        <f t="shared" si="10"/>
        <v>8506500</v>
      </c>
      <c r="R172" s="1" t="s">
        <v>51</v>
      </c>
      <c r="S172" s="39"/>
      <c r="T172" s="40"/>
      <c r="U172" s="40"/>
    </row>
    <row r="173" spans="2:21" ht="27" customHeight="1" x14ac:dyDescent="0.3">
      <c r="B173" s="16">
        <v>2025</v>
      </c>
      <c r="C173" s="34" t="s">
        <v>572</v>
      </c>
      <c r="D173" s="1" t="s">
        <v>70</v>
      </c>
      <c r="E173" s="35" t="s">
        <v>587</v>
      </c>
      <c r="F173" s="35" t="s">
        <v>653</v>
      </c>
      <c r="G173" s="36">
        <v>71606232</v>
      </c>
      <c r="H173" s="31">
        <v>7200000</v>
      </c>
      <c r="I173" s="37" t="s">
        <v>651</v>
      </c>
      <c r="J173" s="38">
        <v>45994</v>
      </c>
      <c r="K173" s="38">
        <v>45994</v>
      </c>
      <c r="L173" s="38">
        <v>46021</v>
      </c>
      <c r="M173" s="2">
        <v>0</v>
      </c>
      <c r="N173" s="2">
        <v>0</v>
      </c>
      <c r="O173" s="1" t="s">
        <v>56</v>
      </c>
      <c r="P173" s="5">
        <f t="shared" si="9"/>
        <v>46021</v>
      </c>
      <c r="Q173" s="31">
        <f t="shared" si="10"/>
        <v>7200000</v>
      </c>
      <c r="R173" s="1" t="s">
        <v>51</v>
      </c>
      <c r="S173" s="39"/>
      <c r="T173" s="40"/>
      <c r="U173" s="40"/>
    </row>
    <row r="174" spans="2:21" ht="27" customHeight="1" x14ac:dyDescent="0.3">
      <c r="B174" s="16">
        <v>2025</v>
      </c>
      <c r="C174" s="34" t="s">
        <v>573</v>
      </c>
      <c r="D174" s="1" t="s">
        <v>70</v>
      </c>
      <c r="E174" s="35" t="s">
        <v>654</v>
      </c>
      <c r="F174" s="35" t="s">
        <v>655</v>
      </c>
      <c r="G174" s="36">
        <v>32220692</v>
      </c>
      <c r="H174" s="31">
        <v>8506500</v>
      </c>
      <c r="I174" s="37" t="s">
        <v>656</v>
      </c>
      <c r="J174" s="38">
        <v>46365</v>
      </c>
      <c r="K174" s="38">
        <v>46365</v>
      </c>
      <c r="L174" s="38">
        <v>46021</v>
      </c>
      <c r="M174" s="2">
        <v>0</v>
      </c>
      <c r="N174" s="2">
        <v>0</v>
      </c>
      <c r="O174" s="1" t="s">
        <v>56</v>
      </c>
      <c r="P174" s="5">
        <f t="shared" si="9"/>
        <v>46021</v>
      </c>
      <c r="Q174" s="31">
        <f t="shared" si="10"/>
        <v>8506500</v>
      </c>
      <c r="R174" s="1" t="s">
        <v>51</v>
      </c>
      <c r="S174" s="39"/>
      <c r="T174" s="40"/>
      <c r="U174" s="40"/>
    </row>
    <row r="175" spans="2:21" ht="27" customHeight="1" x14ac:dyDescent="0.3">
      <c r="B175" s="16">
        <v>2025</v>
      </c>
      <c r="C175" s="34" t="s">
        <v>574</v>
      </c>
      <c r="D175" s="1" t="s">
        <v>70</v>
      </c>
      <c r="E175" s="35" t="s">
        <v>602</v>
      </c>
      <c r="F175" s="35" t="s">
        <v>657</v>
      </c>
      <c r="G175" s="36">
        <v>1090525604</v>
      </c>
      <c r="H175" s="31">
        <v>8506500</v>
      </c>
      <c r="I175" s="37" t="s">
        <v>656</v>
      </c>
      <c r="J175" s="38">
        <v>46365</v>
      </c>
      <c r="K175" s="38">
        <v>46365</v>
      </c>
      <c r="L175" s="38">
        <v>46021</v>
      </c>
      <c r="M175" s="2">
        <v>0</v>
      </c>
      <c r="N175" s="2">
        <v>0</v>
      </c>
      <c r="O175" s="1" t="s">
        <v>56</v>
      </c>
      <c r="P175" s="5">
        <f t="shared" si="9"/>
        <v>46021</v>
      </c>
      <c r="Q175" s="31">
        <f t="shared" si="10"/>
        <v>8506500</v>
      </c>
      <c r="R175" s="1" t="s">
        <v>51</v>
      </c>
      <c r="S175" s="39"/>
      <c r="T175" s="40"/>
      <c r="U175" s="40"/>
    </row>
    <row r="176" spans="2:21" ht="27" customHeight="1" x14ac:dyDescent="0.3">
      <c r="B176" s="16">
        <v>2025</v>
      </c>
      <c r="C176" s="34" t="s">
        <v>575</v>
      </c>
      <c r="D176" s="1" t="s">
        <v>70</v>
      </c>
      <c r="E176" s="35" t="s">
        <v>141</v>
      </c>
      <c r="F176" s="35" t="s">
        <v>658</v>
      </c>
      <c r="G176" s="36">
        <v>1017231302</v>
      </c>
      <c r="H176" s="31">
        <v>3413200</v>
      </c>
      <c r="I176" s="37" t="s">
        <v>659</v>
      </c>
      <c r="J176" s="38">
        <v>46366</v>
      </c>
      <c r="K176" s="38">
        <v>46366</v>
      </c>
      <c r="L176" s="38">
        <v>46021</v>
      </c>
      <c r="M176" s="2">
        <v>0</v>
      </c>
      <c r="N176" s="2">
        <v>0</v>
      </c>
      <c r="O176" s="1" t="s">
        <v>56</v>
      </c>
      <c r="P176" s="5">
        <f t="shared" si="9"/>
        <v>46021</v>
      </c>
      <c r="Q176" s="31">
        <f t="shared" si="10"/>
        <v>3413200</v>
      </c>
      <c r="R176" s="1" t="s">
        <v>51</v>
      </c>
      <c r="S176" s="39"/>
      <c r="T176" s="40"/>
      <c r="U176" s="40"/>
    </row>
    <row r="177" spans="2:21" ht="28.5" customHeight="1" x14ac:dyDescent="0.3">
      <c r="B177" s="16">
        <v>2025</v>
      </c>
      <c r="C177" s="34" t="s">
        <v>660</v>
      </c>
      <c r="D177" s="35" t="s">
        <v>70</v>
      </c>
      <c r="E177" s="35" t="s">
        <v>661</v>
      </c>
      <c r="F177" s="35" t="s">
        <v>662</v>
      </c>
      <c r="G177" s="36">
        <v>15384652</v>
      </c>
      <c r="H177" s="31">
        <v>7500000</v>
      </c>
      <c r="I177" s="37" t="s">
        <v>663</v>
      </c>
      <c r="J177" s="38">
        <v>46008</v>
      </c>
      <c r="K177" s="38">
        <v>46008</v>
      </c>
      <c r="L177" s="38">
        <v>46022</v>
      </c>
      <c r="M177" s="2">
        <v>0</v>
      </c>
      <c r="N177" s="2">
        <v>0</v>
      </c>
      <c r="O177" s="1" t="s">
        <v>56</v>
      </c>
      <c r="P177" s="5">
        <f t="shared" si="9"/>
        <v>46022</v>
      </c>
      <c r="Q177" s="31">
        <f t="shared" si="10"/>
        <v>7500000</v>
      </c>
      <c r="R177" s="1" t="s">
        <v>51</v>
      </c>
      <c r="S177" s="39"/>
      <c r="T177" s="40"/>
      <c r="U177" s="40"/>
    </row>
    <row r="178" spans="2:21" ht="36.9" customHeight="1" x14ac:dyDescent="0.3">
      <c r="B178" s="66" t="s">
        <v>466</v>
      </c>
      <c r="C178" s="67"/>
      <c r="D178" s="67"/>
      <c r="E178" s="67"/>
      <c r="F178" s="67"/>
      <c r="G178" s="67"/>
      <c r="H178" s="67"/>
      <c r="I178" s="67"/>
      <c r="J178" s="67"/>
      <c r="K178" s="67"/>
      <c r="L178" s="67"/>
      <c r="M178" s="67"/>
      <c r="N178" s="67"/>
      <c r="O178" s="67"/>
      <c r="P178" s="67"/>
      <c r="Q178" s="67"/>
      <c r="R178" s="67"/>
      <c r="S178" s="67"/>
      <c r="T178" s="67"/>
      <c r="U178" s="68"/>
    </row>
    <row r="179" spans="2:21" ht="28.8" x14ac:dyDescent="0.3">
      <c r="B179" s="16">
        <v>2025</v>
      </c>
      <c r="C179" s="41" t="s">
        <v>310</v>
      </c>
      <c r="D179" s="42" t="s">
        <v>320</v>
      </c>
      <c r="E179" s="42" t="s">
        <v>461</v>
      </c>
      <c r="F179" s="42" t="s">
        <v>321</v>
      </c>
      <c r="G179" s="43" t="s">
        <v>322</v>
      </c>
      <c r="H179" s="32">
        <v>5290978</v>
      </c>
      <c r="I179" s="44"/>
      <c r="J179" s="45">
        <v>45672</v>
      </c>
      <c r="K179" s="45">
        <v>45672</v>
      </c>
      <c r="L179" s="45">
        <v>45672</v>
      </c>
      <c r="M179" s="46">
        <v>0</v>
      </c>
      <c r="N179" s="46">
        <v>0</v>
      </c>
      <c r="O179" s="42" t="s">
        <v>56</v>
      </c>
      <c r="P179" s="45">
        <v>45672</v>
      </c>
      <c r="Q179" s="32">
        <v>5290978</v>
      </c>
      <c r="R179" s="42" t="s">
        <v>50</v>
      </c>
      <c r="S179" s="47" t="s">
        <v>47</v>
      </c>
      <c r="T179" s="48"/>
      <c r="U179" s="48"/>
    </row>
    <row r="180" spans="2:21" ht="19.2" x14ac:dyDescent="0.3">
      <c r="B180" s="16">
        <v>2025</v>
      </c>
      <c r="C180" s="10" t="s">
        <v>311</v>
      </c>
      <c r="D180" s="1" t="s">
        <v>320</v>
      </c>
      <c r="E180" s="1" t="s">
        <v>463</v>
      </c>
      <c r="F180" s="1" t="s">
        <v>462</v>
      </c>
      <c r="G180" s="8" t="s">
        <v>464</v>
      </c>
      <c r="H180" s="33">
        <v>233478</v>
      </c>
      <c r="I180" s="3"/>
      <c r="J180" s="5">
        <v>45672</v>
      </c>
      <c r="K180" s="5">
        <v>45672</v>
      </c>
      <c r="L180" s="5">
        <v>45672</v>
      </c>
      <c r="M180" s="2">
        <v>0</v>
      </c>
      <c r="N180" s="2">
        <v>0</v>
      </c>
      <c r="O180" s="1" t="s">
        <v>56</v>
      </c>
      <c r="P180" s="5">
        <v>45672</v>
      </c>
      <c r="Q180" s="33">
        <v>233478</v>
      </c>
      <c r="R180" s="1" t="s">
        <v>50</v>
      </c>
      <c r="S180" s="4" t="s">
        <v>47</v>
      </c>
      <c r="T180" s="6"/>
      <c r="U180" s="6"/>
    </row>
    <row r="181" spans="2:21" ht="48" x14ac:dyDescent="0.3">
      <c r="B181" s="16">
        <v>2025</v>
      </c>
      <c r="C181" s="10" t="s">
        <v>312</v>
      </c>
      <c r="D181" s="1" t="s">
        <v>320</v>
      </c>
      <c r="E181" s="1" t="s">
        <v>465</v>
      </c>
      <c r="F181" s="1" t="s">
        <v>334</v>
      </c>
      <c r="G181" s="8" t="s">
        <v>323</v>
      </c>
      <c r="H181" s="9">
        <v>7408352</v>
      </c>
      <c r="I181" s="3"/>
      <c r="J181" s="5">
        <v>45691</v>
      </c>
      <c r="K181" s="5">
        <v>45691</v>
      </c>
      <c r="L181" s="5">
        <v>45691</v>
      </c>
      <c r="M181" s="2">
        <v>0</v>
      </c>
      <c r="N181" s="2">
        <v>0</v>
      </c>
      <c r="O181" s="1" t="s">
        <v>56</v>
      </c>
      <c r="P181" s="5">
        <v>45691</v>
      </c>
      <c r="Q181" s="9">
        <v>7408352</v>
      </c>
      <c r="R181" s="1" t="s">
        <v>50</v>
      </c>
      <c r="S181" s="4" t="s">
        <v>47</v>
      </c>
      <c r="T181" s="6"/>
      <c r="U181" s="6"/>
    </row>
    <row r="182" spans="2:21" ht="38.4" x14ac:dyDescent="0.3">
      <c r="B182" s="16">
        <v>2025</v>
      </c>
      <c r="C182" s="10" t="s">
        <v>313</v>
      </c>
      <c r="D182" s="1" t="s">
        <v>320</v>
      </c>
      <c r="E182" s="1" t="s">
        <v>324</v>
      </c>
      <c r="F182" s="1" t="e">
        <f>#REF!</f>
        <v>#REF!</v>
      </c>
      <c r="G182" s="8" t="s">
        <v>323</v>
      </c>
      <c r="H182" s="9">
        <v>7550005</v>
      </c>
      <c r="I182" s="3"/>
      <c r="J182" s="5">
        <v>45749</v>
      </c>
      <c r="K182" s="5">
        <v>45749</v>
      </c>
      <c r="L182" s="5">
        <v>46022</v>
      </c>
      <c r="M182" s="2">
        <v>0</v>
      </c>
      <c r="N182" s="2">
        <v>0</v>
      </c>
      <c r="O182" s="1" t="s">
        <v>56</v>
      </c>
      <c r="P182" s="18">
        <f t="shared" ref="P182:P184" si="11">+L182</f>
        <v>46022</v>
      </c>
      <c r="Q182" s="9">
        <v>76500000</v>
      </c>
      <c r="R182" s="1" t="s">
        <v>50</v>
      </c>
      <c r="S182" s="4" t="s">
        <v>47</v>
      </c>
      <c r="T182" s="6"/>
      <c r="U182" s="6"/>
    </row>
    <row r="183" spans="2:21" ht="48" x14ac:dyDescent="0.3">
      <c r="B183" s="16">
        <v>2025</v>
      </c>
      <c r="C183" s="10" t="s">
        <v>314</v>
      </c>
      <c r="D183" s="1" t="s">
        <v>320</v>
      </c>
      <c r="E183" s="1" t="s">
        <v>325</v>
      </c>
      <c r="F183" s="1" t="s">
        <v>326</v>
      </c>
      <c r="G183" s="8" t="s">
        <v>327</v>
      </c>
      <c r="H183" s="9">
        <v>1176565.47</v>
      </c>
      <c r="I183" s="3"/>
      <c r="J183" s="5">
        <v>45747</v>
      </c>
      <c r="K183" s="5">
        <v>45747</v>
      </c>
      <c r="L183" s="5">
        <v>45747</v>
      </c>
      <c r="M183" s="2">
        <v>0</v>
      </c>
      <c r="N183" s="2">
        <v>0</v>
      </c>
      <c r="O183" s="1" t="s">
        <v>56</v>
      </c>
      <c r="P183" s="18">
        <f t="shared" si="11"/>
        <v>45747</v>
      </c>
      <c r="Q183" s="9">
        <v>1176565.47</v>
      </c>
      <c r="R183" s="1" t="s">
        <v>50</v>
      </c>
      <c r="S183" s="4" t="s">
        <v>47</v>
      </c>
      <c r="T183" s="6"/>
      <c r="U183" s="6"/>
    </row>
    <row r="184" spans="2:21" ht="57.6" x14ac:dyDescent="0.3">
      <c r="B184" s="16">
        <v>2025</v>
      </c>
      <c r="C184" s="10" t="s">
        <v>315</v>
      </c>
      <c r="D184" s="1" t="s">
        <v>320</v>
      </c>
      <c r="E184" s="1" t="s">
        <v>328</v>
      </c>
      <c r="F184" s="1" t="s">
        <v>329</v>
      </c>
      <c r="G184" s="8" t="s">
        <v>330</v>
      </c>
      <c r="H184" s="9">
        <v>11592980</v>
      </c>
      <c r="I184" s="1"/>
      <c r="J184" s="5">
        <v>45758</v>
      </c>
      <c r="K184" s="5">
        <v>45758</v>
      </c>
      <c r="L184" s="5">
        <v>45758</v>
      </c>
      <c r="M184" s="2">
        <v>0</v>
      </c>
      <c r="N184" s="2">
        <v>0</v>
      </c>
      <c r="O184" s="1" t="s">
        <v>56</v>
      </c>
      <c r="P184" s="18">
        <f t="shared" si="11"/>
        <v>45758</v>
      </c>
      <c r="Q184" s="9">
        <v>11592980</v>
      </c>
      <c r="R184" s="1" t="s">
        <v>50</v>
      </c>
      <c r="S184" s="4" t="s">
        <v>47</v>
      </c>
      <c r="T184" s="6"/>
      <c r="U184" s="6"/>
    </row>
    <row r="185" spans="2:21" ht="86.4" x14ac:dyDescent="0.3">
      <c r="B185" s="16">
        <v>2025</v>
      </c>
      <c r="C185" s="10" t="s">
        <v>316</v>
      </c>
      <c r="D185" s="1" t="s">
        <v>320</v>
      </c>
      <c r="E185" s="1" t="s">
        <v>331</v>
      </c>
      <c r="F185" s="1" t="e">
        <f t="shared" ref="F185" si="12">F182</f>
        <v>#REF!</v>
      </c>
      <c r="G185" s="8" t="str">
        <f>G182</f>
        <v>890.009.578-6</v>
      </c>
      <c r="H185" s="9">
        <v>3325356</v>
      </c>
      <c r="I185" s="3"/>
      <c r="J185" s="5">
        <v>45768</v>
      </c>
      <c r="K185" s="5">
        <v>45768</v>
      </c>
      <c r="L185" s="5">
        <v>45768</v>
      </c>
      <c r="M185" s="2">
        <v>0</v>
      </c>
      <c r="N185" s="2">
        <v>0</v>
      </c>
      <c r="O185" s="1" t="s">
        <v>56</v>
      </c>
      <c r="P185" s="18">
        <f t="shared" ref="P185:P188" si="13">+L185</f>
        <v>45768</v>
      </c>
      <c r="Q185" s="9">
        <v>3325356</v>
      </c>
      <c r="R185" s="1" t="s">
        <v>50</v>
      </c>
      <c r="S185" s="4" t="s">
        <v>47</v>
      </c>
      <c r="T185" s="6"/>
      <c r="U185" s="6"/>
    </row>
    <row r="186" spans="2:21" ht="86.4" x14ac:dyDescent="0.3">
      <c r="B186" s="16">
        <v>2025</v>
      </c>
      <c r="C186" s="10" t="s">
        <v>317</v>
      </c>
      <c r="D186" s="1" t="s">
        <v>320</v>
      </c>
      <c r="E186" s="1" t="s">
        <v>333</v>
      </c>
      <c r="F186" s="1" t="s">
        <v>334</v>
      </c>
      <c r="G186" s="8" t="s">
        <v>332</v>
      </c>
      <c r="H186" s="9">
        <v>231877</v>
      </c>
      <c r="I186" s="3"/>
      <c r="J186" s="5">
        <v>45782</v>
      </c>
      <c r="K186" s="5">
        <v>45782</v>
      </c>
      <c r="L186" s="5">
        <v>45782</v>
      </c>
      <c r="M186" s="2">
        <v>0</v>
      </c>
      <c r="N186" s="2">
        <v>0</v>
      </c>
      <c r="O186" s="1" t="s">
        <v>56</v>
      </c>
      <c r="P186" s="18">
        <f t="shared" si="13"/>
        <v>45782</v>
      </c>
      <c r="Q186" s="9">
        <v>231877</v>
      </c>
      <c r="R186" s="1" t="s">
        <v>50</v>
      </c>
      <c r="S186" s="4" t="s">
        <v>47</v>
      </c>
      <c r="T186" s="6"/>
      <c r="U186" s="6"/>
    </row>
    <row r="187" spans="2:21" ht="76.8" x14ac:dyDescent="0.3">
      <c r="B187" s="16">
        <v>2025</v>
      </c>
      <c r="C187" s="10" t="s">
        <v>318</v>
      </c>
      <c r="D187" s="1" t="s">
        <v>320</v>
      </c>
      <c r="E187" s="11" t="s">
        <v>335</v>
      </c>
      <c r="F187" s="1" t="s">
        <v>334</v>
      </c>
      <c r="G187" s="8" t="s">
        <v>336</v>
      </c>
      <c r="H187" s="9">
        <v>3224423</v>
      </c>
      <c r="I187" s="3"/>
      <c r="J187" s="5">
        <v>45789</v>
      </c>
      <c r="K187" s="5">
        <v>45789</v>
      </c>
      <c r="L187" s="5">
        <v>45789</v>
      </c>
      <c r="M187" s="2">
        <v>0</v>
      </c>
      <c r="N187" s="2">
        <v>0</v>
      </c>
      <c r="O187" s="1" t="s">
        <v>56</v>
      </c>
      <c r="P187" s="18">
        <f t="shared" si="13"/>
        <v>45789</v>
      </c>
      <c r="Q187" s="9">
        <v>76500000</v>
      </c>
      <c r="R187" s="1" t="s">
        <v>50</v>
      </c>
      <c r="S187" s="4" t="s">
        <v>47</v>
      </c>
      <c r="T187" s="6"/>
      <c r="U187" s="6"/>
    </row>
    <row r="188" spans="2:21" ht="48" x14ac:dyDescent="0.3">
      <c r="B188" s="16">
        <v>2025</v>
      </c>
      <c r="C188" s="10" t="s">
        <v>319</v>
      </c>
      <c r="D188" s="1" t="s">
        <v>320</v>
      </c>
      <c r="E188" s="11" t="s">
        <v>337</v>
      </c>
      <c r="F188" s="1" t="s">
        <v>338</v>
      </c>
      <c r="G188" s="8" t="s">
        <v>339</v>
      </c>
      <c r="H188" s="9">
        <v>1428437</v>
      </c>
      <c r="I188" s="3"/>
      <c r="J188" s="5">
        <v>45819</v>
      </c>
      <c r="K188" s="5">
        <v>45819</v>
      </c>
      <c r="L188" s="5">
        <v>45819</v>
      </c>
      <c r="M188" s="2">
        <v>0</v>
      </c>
      <c r="N188" s="2">
        <v>0</v>
      </c>
      <c r="O188" s="1" t="s">
        <v>56</v>
      </c>
      <c r="P188" s="18">
        <f t="shared" si="13"/>
        <v>45819</v>
      </c>
      <c r="Q188" s="9">
        <v>1428437</v>
      </c>
      <c r="R188" s="1" t="s">
        <v>50</v>
      </c>
      <c r="S188" s="4" t="s">
        <v>47</v>
      </c>
      <c r="T188" s="6"/>
      <c r="U188" s="6"/>
    </row>
    <row r="189" spans="2:21" ht="50.1" customHeight="1" x14ac:dyDescent="0.3">
      <c r="B189" s="16">
        <v>2025</v>
      </c>
      <c r="C189" s="10" t="s">
        <v>664</v>
      </c>
      <c r="D189" s="1" t="s">
        <v>320</v>
      </c>
      <c r="E189" s="1" t="s">
        <v>682</v>
      </c>
      <c r="F189" s="1" t="s">
        <v>683</v>
      </c>
      <c r="G189" s="8" t="s">
        <v>514</v>
      </c>
      <c r="H189" s="9">
        <f>Q189</f>
        <v>1313196</v>
      </c>
      <c r="I189" s="3"/>
      <c r="J189" s="5">
        <f>[1]Hoja1!$G$3</f>
        <v>45873</v>
      </c>
      <c r="K189" s="5">
        <f>[1]Hoja1!$G$3</f>
        <v>45873</v>
      </c>
      <c r="L189" s="5">
        <f>[1]Hoja1!$G$3</f>
        <v>45873</v>
      </c>
      <c r="M189" s="2">
        <v>0</v>
      </c>
      <c r="N189" s="2">
        <v>0</v>
      </c>
      <c r="O189" s="1" t="s">
        <v>56</v>
      </c>
      <c r="P189" s="18">
        <f t="shared" ref="P189:P195" si="14">+L189</f>
        <v>45873</v>
      </c>
      <c r="Q189" s="9">
        <f>[1]Hoja1!$H$30</f>
        <v>1313196</v>
      </c>
      <c r="R189" s="1" t="s">
        <v>50</v>
      </c>
      <c r="S189" s="4"/>
      <c r="T189" s="6"/>
      <c r="U189" s="6"/>
    </row>
    <row r="190" spans="2:21" ht="87" customHeight="1" x14ac:dyDescent="0.3">
      <c r="B190" s="16">
        <v>2025</v>
      </c>
      <c r="C190" s="10" t="s">
        <v>665</v>
      </c>
      <c r="D190" s="1" t="s">
        <v>320</v>
      </c>
      <c r="E190" s="1" t="str">
        <f>[2]Hoja1!$A$10</f>
        <v xml:space="preserve">DESCRIPCIÓN DE LA NECESIDAD: Renovación de Pólizas en virtud del contrato interadministrativo 1080-06-09-041-2024, cuyo objeto es  ADMINISTRACIÓN DELEGADA DE RECURSOS PARA LA ELABORACION DE LOS ESTUDIOS DE MOVILIDAD TENDIENTES A LA MODERNIZACION DEL SISTEMA URBANO DE TRANSPORTE PUBLICO, INDIVIDUAL E INTERURBANO DEL MUNICIPIO DE RIONEGRO, ANTIOQUIA. </v>
      </c>
      <c r="F190" s="1" t="str">
        <f>[2]Hoja1!$A$16</f>
        <v xml:space="preserve">SEGUROS MUNDIAL </v>
      </c>
      <c r="G190" s="8" t="s">
        <v>684</v>
      </c>
      <c r="H190" s="9">
        <f>[2]Hoja1!$G$41</f>
        <v>1623905.78</v>
      </c>
      <c r="I190" s="3"/>
      <c r="J190" s="5">
        <f>[2]Hoja1!$G$3</f>
        <v>45888</v>
      </c>
      <c r="K190" s="5">
        <f>[2]Hoja1!$G$3</f>
        <v>45888</v>
      </c>
      <c r="L190" s="5">
        <f>[2]Hoja1!$G$3</f>
        <v>45888</v>
      </c>
      <c r="M190" s="2">
        <v>0</v>
      </c>
      <c r="N190" s="2">
        <v>0</v>
      </c>
      <c r="O190" s="1" t="s">
        <v>56</v>
      </c>
      <c r="P190" s="18">
        <f t="shared" si="14"/>
        <v>45888</v>
      </c>
      <c r="Q190" s="9">
        <f>[2]Hoja1!$G$41</f>
        <v>1623905.78</v>
      </c>
      <c r="R190" s="1" t="s">
        <v>50</v>
      </c>
      <c r="S190" s="4"/>
      <c r="T190" s="6"/>
      <c r="U190" s="6"/>
    </row>
    <row r="191" spans="2:21" ht="48" customHeight="1" x14ac:dyDescent="0.3">
      <c r="B191" s="16">
        <v>2025</v>
      </c>
      <c r="C191" s="10" t="s">
        <v>666</v>
      </c>
      <c r="D191" s="1" t="s">
        <v>320</v>
      </c>
      <c r="E191" s="1" t="str">
        <f>[3]Hoja1!$A$10</f>
        <v>DESCRIPCIÓN DE LA NECESIDAD: SUMINISTRO Y TRANSPORTE DE PUERTA BATIENTE EN VIDRIO TEMPLADO PARA EL CUARTO DATACENTER DE SOMOS, MUNICIPIO DE RIONEGRO, ANTIOQUIA</v>
      </c>
      <c r="F191" s="1" t="str">
        <f>[3]Hoja1!$A$16</f>
        <v xml:space="preserve">ELKIN DE JESUS CASTRO TABARES </v>
      </c>
      <c r="G191" s="8">
        <v>15443731</v>
      </c>
      <c r="H191" s="9">
        <f>[3]Hoja1!$G$33</f>
        <v>3976037</v>
      </c>
      <c r="I191" s="3"/>
      <c r="J191" s="5">
        <f>[3]Hoja1!$G$3</f>
        <v>45911</v>
      </c>
      <c r="K191" s="5">
        <f>[3]Hoja1!$G$3</f>
        <v>45911</v>
      </c>
      <c r="L191" s="5">
        <f>[3]Hoja1!$G$3</f>
        <v>45911</v>
      </c>
      <c r="M191" s="2">
        <v>0</v>
      </c>
      <c r="N191" s="2">
        <v>0</v>
      </c>
      <c r="O191" s="1" t="s">
        <v>56</v>
      </c>
      <c r="P191" s="18">
        <f t="shared" si="14"/>
        <v>45911</v>
      </c>
      <c r="Q191" s="9">
        <f>[3]Hoja1!$G$33</f>
        <v>3976037</v>
      </c>
      <c r="R191" s="1" t="s">
        <v>50</v>
      </c>
      <c r="S191" s="4"/>
      <c r="T191" s="6"/>
      <c r="U191" s="6"/>
    </row>
    <row r="192" spans="2:21" ht="87.9" customHeight="1" x14ac:dyDescent="0.3">
      <c r="B192" s="16">
        <v>2025</v>
      </c>
      <c r="C192" s="10" t="s">
        <v>667</v>
      </c>
      <c r="D192" s="1" t="s">
        <v>320</v>
      </c>
      <c r="E192" s="11" t="str">
        <f>[4]Hoja1!$A$10</f>
        <v>DESCRIPCIÓN DE LA NECESIDAD: Renovación de Pólizas en virtud del contrato interadministrativo 151, cuyo objeto es  CONCESIÓN POR PARTE DEL MUNICIPIO DE RIONEGRO A SOMOS RIONEGRO S.A.S., PARA QUE, EL CONCESIONARIO, POR SU CUENTA Y RIESGO, REALICE LA CONSTRUCCIÓN Y OPERACIÓN DE LOS PARADEROS DE BUSES EN LA RED VIAL E INFRAESTRUCTURA EXISTENTE EN EL MUNICIPIO DE RIONEGRO, COMO PARTE DE LA ORGANIZACIÓN DEL SISTEMA DE TRANSPORTE PÚBLICO.</v>
      </c>
      <c r="F192" s="1" t="str">
        <f>[5]Hoja1!$A$16</f>
        <v>ZURICH SEGUROS S.A.</v>
      </c>
      <c r="G192" s="8" t="s">
        <v>685</v>
      </c>
      <c r="H192" s="9">
        <f>[4]Hoja1!$G$37</f>
        <v>24905458.030000001</v>
      </c>
      <c r="I192" s="3"/>
      <c r="J192" s="5">
        <f>[4]Hoja1!$G$3</f>
        <v>45916</v>
      </c>
      <c r="K192" s="5">
        <f>[4]Hoja1!$G$3</f>
        <v>45916</v>
      </c>
      <c r="L192" s="5">
        <f>[4]Hoja1!$G$3</f>
        <v>45916</v>
      </c>
      <c r="M192" s="2">
        <v>0</v>
      </c>
      <c r="N192" s="2">
        <v>0</v>
      </c>
      <c r="O192" s="1" t="s">
        <v>56</v>
      </c>
      <c r="P192" s="18">
        <f t="shared" si="14"/>
        <v>45916</v>
      </c>
      <c r="Q192" s="9">
        <f>[4]Hoja1!$G$37</f>
        <v>24905458.030000001</v>
      </c>
      <c r="R192" s="1" t="s">
        <v>686</v>
      </c>
      <c r="S192" s="4"/>
      <c r="T192" s="6"/>
      <c r="U192" s="6"/>
    </row>
    <row r="193" spans="1:21" ht="82.5" customHeight="1" x14ac:dyDescent="0.3">
      <c r="B193" s="16">
        <v>2025</v>
      </c>
      <c r="C193" s="10" t="s">
        <v>668</v>
      </c>
      <c r="D193" s="1" t="s">
        <v>320</v>
      </c>
      <c r="E193" s="11" t="str">
        <f>[5]Hoja1!$A$10</f>
        <v>DESCRIPCIÓN DE LA NECESIDAD: Renovación de Pólizas en virtud del contrato interadministrativo 505, cuyo objeto es  OTORGAR EN CONCESION LA PRESTACION DEL SERVICIO DE GRUAS Y PARQUEADEROS PARA LOS VEHICULOS QUE REQUIERAN SER TRANSLADADOS E INMOVILIZADOS POR LA SUBSECRETARIA DE MOVILIDAD DEL MUNICPIO DE RIONEGRO EN CUMPLIMIENTO DE LA NORMATIVIDAD VIGENTE</v>
      </c>
      <c r="F193" s="1" t="str">
        <f>[5]Hoja1!$A$16</f>
        <v>ZURICH SEGUROS S.A.</v>
      </c>
      <c r="G193" s="8" t="s">
        <v>685</v>
      </c>
      <c r="H193" s="9">
        <f>[5]Hoja1!$H$32</f>
        <v>52559227.93</v>
      </c>
      <c r="I193" s="3"/>
      <c r="J193" s="5">
        <f>[5]Hoja1!$G$3</f>
        <v>45916</v>
      </c>
      <c r="K193" s="5">
        <f>[5]Hoja1!$G$3</f>
        <v>45916</v>
      </c>
      <c r="L193" s="5">
        <f>[5]Hoja1!$G$3</f>
        <v>45916</v>
      </c>
      <c r="M193" s="2">
        <v>0</v>
      </c>
      <c r="N193" s="2">
        <v>0</v>
      </c>
      <c r="O193" s="1" t="s">
        <v>56</v>
      </c>
      <c r="P193" s="18">
        <f t="shared" si="14"/>
        <v>45916</v>
      </c>
      <c r="Q193" s="9">
        <v>52559227.93</v>
      </c>
      <c r="R193" s="1" t="s">
        <v>51</v>
      </c>
      <c r="S193" s="4"/>
      <c r="T193" s="6"/>
      <c r="U193" s="6"/>
    </row>
    <row r="194" spans="1:21" ht="62.4" customHeight="1" x14ac:dyDescent="0.3">
      <c r="B194" s="16">
        <v>2025</v>
      </c>
      <c r="C194" s="10" t="s">
        <v>669</v>
      </c>
      <c r="D194" s="1" t="s">
        <v>320</v>
      </c>
      <c r="E194" s="11" t="str">
        <f>[6]Hoja1!$A$10</f>
        <v>DESCRIPCIÓN DE LA NECESIDAD: SUMINISTRO DE LECTORES BIOMÉTRICOS HOMOLOGADOS POR HQ RUNT Y CÁMARAS DIGITALES HD 1080P PARA FORTALECER LA OPERACIÓN DEL ÁREA DE TRÁNSITO, GARANTIZANDO EFICIENCIA, VERACIDAD Y CONTINUIDAD EN LOS TRÁMITES.</v>
      </c>
      <c r="F194" s="1" t="str">
        <f>[6]Hoja1!$A$16</f>
        <v xml:space="preserve">IDENTICA S.A. </v>
      </c>
      <c r="G194" s="8" t="s">
        <v>688</v>
      </c>
      <c r="H194" s="9">
        <f>[6]Hoja1!$H$35</f>
        <v>10642170</v>
      </c>
      <c r="I194" s="3"/>
      <c r="J194" s="5">
        <f>[6]Hoja1!$H$3</f>
        <v>45917</v>
      </c>
      <c r="K194" s="5">
        <f>[6]Hoja1!$H$3</f>
        <v>45917</v>
      </c>
      <c r="L194" s="5">
        <f>[6]Hoja1!$H$3</f>
        <v>45917</v>
      </c>
      <c r="M194" s="2">
        <v>0</v>
      </c>
      <c r="N194" s="2">
        <v>0</v>
      </c>
      <c r="O194" s="1" t="s">
        <v>56</v>
      </c>
      <c r="P194" s="18">
        <f t="shared" si="14"/>
        <v>45917</v>
      </c>
      <c r="Q194" s="9">
        <f>[6]Hoja1!$H$35</f>
        <v>10642170</v>
      </c>
      <c r="R194" s="1" t="s">
        <v>49</v>
      </c>
      <c r="S194" s="4"/>
      <c r="T194" s="6"/>
      <c r="U194" s="6"/>
    </row>
    <row r="195" spans="1:21" ht="47.1" customHeight="1" x14ac:dyDescent="0.3">
      <c r="B195" s="16">
        <v>2025</v>
      </c>
      <c r="C195" s="10" t="s">
        <v>670</v>
      </c>
      <c r="D195" s="1" t="s">
        <v>320</v>
      </c>
      <c r="E195" s="11" t="str">
        <f>[7]Hoja1!$A$10</f>
        <v xml:space="preserve">DESCRIPCIÓN DE LA NECESIDAD:  Póliza de Responsabilidad Civil de Servidores Publicos, Miembros de Junta Directiva y demás administradores </v>
      </c>
      <c r="F195" s="1" t="str">
        <f>[7]Hoja1!$A$16</f>
        <v>HDI SEGUROS  COLOMBIA S.A.</v>
      </c>
      <c r="G195" s="8" t="s">
        <v>689</v>
      </c>
      <c r="H195" s="9">
        <f>[7]Hoja1!$G$27</f>
        <v>17026520</v>
      </c>
      <c r="I195" s="3"/>
      <c r="J195" s="5">
        <f>[7]Hoja1!$G$3</f>
        <v>45918</v>
      </c>
      <c r="K195" s="5">
        <f>[7]Hoja1!$G$3</f>
        <v>45918</v>
      </c>
      <c r="L195" s="5">
        <f>[7]Hoja1!$G$3</f>
        <v>45918</v>
      </c>
      <c r="M195" s="2">
        <v>0</v>
      </c>
      <c r="N195" s="2">
        <v>0</v>
      </c>
      <c r="O195" s="1" t="s">
        <v>56</v>
      </c>
      <c r="P195" s="18">
        <f t="shared" si="14"/>
        <v>45918</v>
      </c>
      <c r="Q195" s="59">
        <f>[7]Hoja1!$G$27</f>
        <v>17026520</v>
      </c>
      <c r="R195" s="1" t="s">
        <v>49</v>
      </c>
      <c r="S195" s="4"/>
      <c r="T195" s="6"/>
      <c r="U195" s="6"/>
    </row>
    <row r="196" spans="1:21" ht="89.4" customHeight="1" x14ac:dyDescent="0.3">
      <c r="B196" s="16">
        <v>2025</v>
      </c>
      <c r="C196" s="10" t="s">
        <v>671</v>
      </c>
      <c r="D196" s="1" t="s">
        <v>320</v>
      </c>
      <c r="E196" s="1" t="s">
        <v>690</v>
      </c>
      <c r="F196" s="1" t="s">
        <v>687</v>
      </c>
      <c r="G196" s="8" t="s">
        <v>685</v>
      </c>
      <c r="H196" s="9">
        <f>[8]Hoja1!$G$33</f>
        <v>1698606</v>
      </c>
      <c r="I196" s="3"/>
      <c r="J196" s="5">
        <v>45947</v>
      </c>
      <c r="K196" s="5">
        <v>45947</v>
      </c>
      <c r="L196" s="5">
        <v>45947</v>
      </c>
      <c r="M196" s="2">
        <v>0</v>
      </c>
      <c r="N196" s="2">
        <v>0</v>
      </c>
      <c r="O196" s="1" t="s">
        <v>56</v>
      </c>
      <c r="P196" s="5">
        <v>45947</v>
      </c>
      <c r="Q196" s="59">
        <f>[8]Hoja1!$G$33</f>
        <v>1698606</v>
      </c>
      <c r="R196" s="1" t="s">
        <v>49</v>
      </c>
      <c r="S196" s="4"/>
      <c r="T196" s="6"/>
      <c r="U196" s="6"/>
    </row>
    <row r="197" spans="1:21" ht="86.4" x14ac:dyDescent="0.3">
      <c r="B197" s="16">
        <v>2025</v>
      </c>
      <c r="C197" s="10" t="s">
        <v>672</v>
      </c>
      <c r="D197" s="1" t="s">
        <v>320</v>
      </c>
      <c r="E197" s="1" t="str">
        <f>[9]Hoja1!$A$10</f>
        <v>DESCRIPCIÓN DE LA NECESIDAD: Renovación de Pólizas en virtud del contrato interadministrativo 505, cuyo objeto es  OTORGAR EN CONCESION LA PRESTACION DEL SERVICIO DE GRUAS Y PARQUEADEROS PARA LOS VEHICULOS QUE REQUIERAN SER TRANSLADADOS E INMOVILIZADOS POR LA SUBSECRETARIA DE MOVILIDAD DEL MUNICPIO DE RIONEGRO EN CUMPLIMIENTO DE LA NORMATIVIDAD VIGENTE</v>
      </c>
      <c r="F197" s="1" t="str">
        <f>[9]Hoja1!$A$16</f>
        <v>ZURICH SEGUROS S.A.</v>
      </c>
      <c r="G197" s="8" t="s">
        <v>685</v>
      </c>
      <c r="H197" s="9">
        <f>[9]Hoja1!$G$33</f>
        <v>1698606</v>
      </c>
      <c r="I197" s="3"/>
      <c r="J197" s="5">
        <f>[9]Hoja1!$G$3</f>
        <v>45937</v>
      </c>
      <c r="K197" s="5">
        <f>[9]Hoja1!$G$3</f>
        <v>45937</v>
      </c>
      <c r="L197" s="5">
        <f>[9]Hoja1!$G$3</f>
        <v>45937</v>
      </c>
      <c r="M197" s="2">
        <v>0</v>
      </c>
      <c r="N197" s="2">
        <v>0</v>
      </c>
      <c r="O197" s="1" t="s">
        <v>56</v>
      </c>
      <c r="P197" s="18">
        <f>[9]Hoja1!$G$3</f>
        <v>45937</v>
      </c>
      <c r="Q197" s="9">
        <f>[9]Hoja1!$G$33</f>
        <v>1698606</v>
      </c>
      <c r="R197" s="1" t="s">
        <v>691</v>
      </c>
      <c r="S197" s="4"/>
      <c r="T197" s="6"/>
      <c r="U197" s="6"/>
    </row>
    <row r="198" spans="1:21" ht="63.6" customHeight="1" x14ac:dyDescent="0.3">
      <c r="B198" s="16">
        <v>2025</v>
      </c>
      <c r="C198" s="10" t="s">
        <v>673</v>
      </c>
      <c r="D198" s="1" t="s">
        <v>320</v>
      </c>
      <c r="E198" s="11" t="str">
        <f>[10]Hoja1!$A$10</f>
        <v>DESCRIPCIÓN DE LA NECESIDAD:  Pólizas De Responsabilidad Civil Extracontractual, Cumplimiento del Contrato y Calidad del Servicio, del Contrato Interadministrativo No. 10.09.00.00-21.16-056-2025 ¨PROYECTO A RIONEGRO LO MUEVES TU¨</v>
      </c>
      <c r="F198" s="1" t="str">
        <f>[10]Hoja1!$A$16</f>
        <v>SEGUROS DEL ESTADO S.A</v>
      </c>
      <c r="G198" s="8" t="s">
        <v>692</v>
      </c>
      <c r="H198" s="9">
        <f>[10]Hoja1!$G$27</f>
        <v>1153152</v>
      </c>
      <c r="I198" s="3"/>
      <c r="J198" s="5">
        <f>[10]Hoja1!$G$3</f>
        <v>45965</v>
      </c>
      <c r="K198" s="5">
        <f>[10]Hoja1!$G$3</f>
        <v>45965</v>
      </c>
      <c r="L198" s="5">
        <f>[10]Hoja1!$G$3</f>
        <v>45965</v>
      </c>
      <c r="M198" s="2">
        <v>0</v>
      </c>
      <c r="N198" s="2">
        <v>0</v>
      </c>
      <c r="O198" s="1" t="s">
        <v>56</v>
      </c>
      <c r="P198" s="18">
        <f>[10]Hoja1!$G$3</f>
        <v>45965</v>
      </c>
      <c r="Q198" s="9">
        <f>[10]Hoja1!$G$27</f>
        <v>1153152</v>
      </c>
      <c r="R198" s="1" t="s">
        <v>693</v>
      </c>
      <c r="S198" s="4"/>
      <c r="T198" s="6"/>
      <c r="U198" s="6"/>
    </row>
    <row r="199" spans="1:21" ht="86.1" customHeight="1" x14ac:dyDescent="0.3">
      <c r="B199" s="16">
        <v>2025</v>
      </c>
      <c r="C199" s="10" t="s">
        <v>674</v>
      </c>
      <c r="D199" s="1" t="s">
        <v>320</v>
      </c>
      <c r="E199" s="11" t="str">
        <f>[11]Hoja1!$A$10</f>
        <v>DESCRIPCIÓN DE LA NECESIDAD:  PÓLIZAS DE CUMPLIMIENTO EN VIRTUD DEL CONTRATO INTERADMINISTRATIVO N° 10.09.00-21.16-055-2025, CUYO OBJETO ES ¨CONTRATO INTERADMINISTRATIVO POR ADMINISTRACION DELEGADA DE RECURSOS PARA LA ASESORIA ESPECIALIZADA EN LA HABILITACIÓN DE LA TERMINAL DE TRANSPORTE PARA EL MUNICIPIO DE RIONEGRO</v>
      </c>
      <c r="F199" s="1" t="str">
        <f>[11]Hoja1!$A$16</f>
        <v>SEGUROS GENERALES SURAMERICANAS S.A</v>
      </c>
      <c r="G199" s="8" t="s">
        <v>694</v>
      </c>
      <c r="H199" s="9">
        <v>1000000</v>
      </c>
      <c r="I199" s="3"/>
      <c r="J199" s="5">
        <f>[11]Hoja1!$G$3</f>
        <v>45965</v>
      </c>
      <c r="K199" s="5">
        <f>[11]Hoja1!$G$3</f>
        <v>45965</v>
      </c>
      <c r="L199" s="5">
        <f>[11]Hoja1!$G$3</f>
        <v>45965</v>
      </c>
      <c r="M199" s="2">
        <v>0</v>
      </c>
      <c r="N199" s="2">
        <v>0</v>
      </c>
      <c r="O199" s="1" t="s">
        <v>56</v>
      </c>
      <c r="P199" s="18">
        <f>[11]Hoja1!$G$3</f>
        <v>45965</v>
      </c>
      <c r="Q199" s="9">
        <v>1000000</v>
      </c>
      <c r="R199" s="1" t="s">
        <v>49</v>
      </c>
      <c r="S199" s="4"/>
      <c r="T199" s="6"/>
      <c r="U199" s="6"/>
    </row>
    <row r="200" spans="1:21" ht="46.5" customHeight="1" x14ac:dyDescent="0.3">
      <c r="B200" s="16">
        <v>2025</v>
      </c>
      <c r="C200" s="10" t="s">
        <v>675</v>
      </c>
      <c r="D200" s="1" t="s">
        <v>320</v>
      </c>
      <c r="E200" s="11" t="str">
        <f>[12]Hoja1!$A$10</f>
        <v>DESCRIPCIÓN DE LA NECESIDAD:  Pólizas de Cumplimiento del Contrato del Contrato Interadministrativo No. 10.09.00.00-21.16-064-2025 cuyo objeto es ¨CONTRATO INTERADMINISTRATIVO DE ADMINISTRACION DELEGADA DE RECURSOS PARA IMPLEMENTAR UNA SOLUCION TECNOLOGICA OPRIENTADA A GARANTIZAR LA SEGURIDAD Y EL CONTROL EN LA NUEVA TERMINAL DE TRANSPORTE DE RIONEGRO, ANTIOQUIA¨</v>
      </c>
      <c r="F200" s="1" t="str">
        <f>[12]Hoja1!$A$16</f>
        <v>SEGUROS DEL ESTADO S.A</v>
      </c>
      <c r="G200" s="8" t="s">
        <v>692</v>
      </c>
      <c r="H200" s="9">
        <f>[12]Hoja1!$G$37</f>
        <v>196443</v>
      </c>
      <c r="I200" s="3"/>
      <c r="J200" s="5">
        <f>[12]Hoja1!$G$3</f>
        <v>45968</v>
      </c>
      <c r="K200" s="5">
        <f>[12]Hoja1!$G$3</f>
        <v>45968</v>
      </c>
      <c r="L200" s="5">
        <f>[12]Hoja1!$G$3</f>
        <v>45968</v>
      </c>
      <c r="M200" s="2">
        <v>0</v>
      </c>
      <c r="N200" s="2">
        <v>0</v>
      </c>
      <c r="O200" s="1" t="s">
        <v>56</v>
      </c>
      <c r="P200" s="18">
        <f>[12]Hoja1!$G$3</f>
        <v>45968</v>
      </c>
      <c r="Q200" s="9">
        <f>[12]Hoja1!$G$37</f>
        <v>196443</v>
      </c>
      <c r="R200" s="1" t="s">
        <v>49</v>
      </c>
      <c r="S200" s="4"/>
      <c r="T200" s="6"/>
      <c r="U200" s="6"/>
    </row>
    <row r="201" spans="1:21" ht="70.5" customHeight="1" x14ac:dyDescent="0.3">
      <c r="B201" s="16">
        <v>2025</v>
      </c>
      <c r="C201" s="10" t="s">
        <v>676</v>
      </c>
      <c r="D201" s="1" t="s">
        <v>320</v>
      </c>
      <c r="E201" s="11" t="str">
        <f>[13]Hoja1!$A$10</f>
        <v xml:space="preserve">DESCRIPCIÓN DE LA NECESIDAD:  Pólizas de Cumplimiento del Contrato del Contrato Interadministrativo No. 10.08.00-21.16-062-2025 Cuyo objeto es: CONTRATO INTERADMINISTRATIVO DE ADMINISTRACIONDELEGADA DE RECURSOS PARA LA ACTUALIZACION GEOREFERENCIADA DE LA INFRAESTRUCTURA DEL SERVICIO DE ALUMBRADO PUBLICO E IMPLEMENTACION DE DEL SISTEMA DE INFORMACION DEL ALUMBRADO PUBLICO (SIAP) DEL MUNICIPIO DE RIONEGRO. </v>
      </c>
      <c r="F201" s="1" t="str">
        <f>[13]Hoja1!$A$16</f>
        <v>SEGUROS DEL ESTADO S.A</v>
      </c>
      <c r="G201" s="8" t="s">
        <v>692</v>
      </c>
      <c r="H201" s="9">
        <f>[13]Hoja1!$G$37</f>
        <v>347637</v>
      </c>
      <c r="I201" s="3"/>
      <c r="J201" s="5">
        <f>[13]Hoja1!$G$3</f>
        <v>45968</v>
      </c>
      <c r="K201" s="5">
        <f>[13]Hoja1!$G$3</f>
        <v>45968</v>
      </c>
      <c r="L201" s="5">
        <f>[13]Hoja1!$G$3</f>
        <v>45968</v>
      </c>
      <c r="M201" s="2">
        <v>0</v>
      </c>
      <c r="N201" s="2">
        <v>0</v>
      </c>
      <c r="O201" s="1" t="s">
        <v>56</v>
      </c>
      <c r="P201" s="18">
        <f>[13]Hoja1!$G$3</f>
        <v>45968</v>
      </c>
      <c r="Q201" s="9">
        <f>[13]Hoja1!$G$37</f>
        <v>347637</v>
      </c>
      <c r="R201" s="1"/>
      <c r="S201" s="4"/>
      <c r="T201" s="6"/>
      <c r="U201" s="6"/>
    </row>
    <row r="202" spans="1:21" ht="50.1" customHeight="1" x14ac:dyDescent="0.3">
      <c r="B202" s="16">
        <v>2025</v>
      </c>
      <c r="C202" s="10" t="s">
        <v>677</v>
      </c>
      <c r="D202" s="1" t="s">
        <v>320</v>
      </c>
      <c r="E202" s="11" t="str">
        <f>[14]Hoja1!$A$10</f>
        <v>DESCRIPCIÓN DE LA NECESIDAD: Renovación de Póliza Todo Riesgos Materiales - PYME de la empresa SOMOS RIONEGRO S.A.S.</v>
      </c>
      <c r="F202" s="1" t="str">
        <f>[14]Hoja1!$A$16</f>
        <v>BBVA SEGUROS  COLOMBIA S.A.</v>
      </c>
      <c r="G202" s="8" t="s">
        <v>695</v>
      </c>
      <c r="H202" s="9">
        <f>[14]Hoja1!$G$33</f>
        <v>13269074</v>
      </c>
      <c r="I202" s="3"/>
      <c r="J202" s="5">
        <f>[14]Hoja1!$G$3</f>
        <v>45985</v>
      </c>
      <c r="K202" s="5">
        <f>[14]Hoja1!$G$3</f>
        <v>45985</v>
      </c>
      <c r="L202" s="5">
        <f>[14]Hoja1!$G$3</f>
        <v>45985</v>
      </c>
      <c r="M202" s="2">
        <v>0</v>
      </c>
      <c r="N202" s="2">
        <v>0</v>
      </c>
      <c r="O202" s="1" t="s">
        <v>56</v>
      </c>
      <c r="P202" s="18">
        <f>[14]Hoja1!$G$3</f>
        <v>45985</v>
      </c>
      <c r="Q202" s="9">
        <f>[14]Hoja1!$G$33</f>
        <v>13269074</v>
      </c>
      <c r="R202" s="1" t="s">
        <v>691</v>
      </c>
      <c r="S202" s="4"/>
      <c r="T202" s="6"/>
      <c r="U202" s="6"/>
    </row>
    <row r="203" spans="1:21" ht="72.900000000000006" customHeight="1" x14ac:dyDescent="0.3">
      <c r="B203" s="16">
        <v>2025</v>
      </c>
      <c r="C203" s="10" t="s">
        <v>678</v>
      </c>
      <c r="D203" s="1" t="s">
        <v>320</v>
      </c>
      <c r="E203" s="11" t="str">
        <f>[15]Hoja1!$A$10</f>
        <v>DESCRIPCIÓN DE LA NECESIDAD: Ampliación de Polizas en virtud del del otro Sí al contrato interadministrativo No 10.09.00-21.16-024-2025, cuyo objeto es: Contrato interadministrativo por administracion delegada de recursos para el servicio de transporte en zona urbana y rural del Municipio de Rionegro, Oriente cercano, lejano y area metropolitana con el fin de apoyar proyectos y programas de la alcaldia de Rionegro.</v>
      </c>
      <c r="F203" s="1" t="str">
        <f>[15]Hoja1!$A$16</f>
        <v>SEGUROS DEL ESTADO S.A.</v>
      </c>
      <c r="G203" s="8" t="s">
        <v>692</v>
      </c>
      <c r="H203" s="9">
        <f>[15]Hoja1!$H$41</f>
        <v>139819</v>
      </c>
      <c r="I203" s="3"/>
      <c r="J203" s="5">
        <f>[15]Hoja1!$G$3</f>
        <v>46013</v>
      </c>
      <c r="K203" s="5">
        <f>[15]Hoja1!$G$3</f>
        <v>46013</v>
      </c>
      <c r="L203" s="5">
        <f>[15]Hoja1!$G$3</f>
        <v>46013</v>
      </c>
      <c r="M203" s="2">
        <v>0</v>
      </c>
      <c r="N203" s="2">
        <v>0</v>
      </c>
      <c r="O203" s="1" t="s">
        <v>56</v>
      </c>
      <c r="P203" s="18">
        <f>[15]Hoja1!$G$3</f>
        <v>46013</v>
      </c>
      <c r="Q203" s="9">
        <f>[15]Hoja1!$H$41</f>
        <v>139819</v>
      </c>
      <c r="R203" s="1"/>
      <c r="S203" s="4"/>
      <c r="T203" s="6"/>
      <c r="U203" s="6"/>
    </row>
    <row r="204" spans="1:21" ht="74.400000000000006" customHeight="1" x14ac:dyDescent="0.3">
      <c r="B204" s="16">
        <v>2025</v>
      </c>
      <c r="C204" s="10" t="s">
        <v>679</v>
      </c>
      <c r="D204" s="1" t="s">
        <v>320</v>
      </c>
      <c r="E204" s="11" t="str">
        <f>[16]Hoja1!$A$10</f>
        <v>DESCRIPCIÓN DE LA NECESIDAD: Ampliación de Pólizas en virtud del del Otro sí al contrato interadministrativo No 10.10.00-21.16-005-2025 cuyo objeto es: CONTRATO INTERADMINISTRATIVO POR ADMINISTRACION DELEGADA PARA IMPULSAR EL FORTALECIMIENTO DE LOS COMPONENTES DE MOVILIDAD Y EQUIPAMIENTOS DE CIUDAD, DURANTE LA VIGENCIA 2025.</v>
      </c>
      <c r="F204" s="1" t="str">
        <f>[16]Hoja1!$A$16</f>
        <v>SEGUROS DEL ESTADO S.A.</v>
      </c>
      <c r="G204" s="8" t="s">
        <v>323</v>
      </c>
      <c r="H204" s="9">
        <f>[16]Hoja1!$H$47</f>
        <v>4811154</v>
      </c>
      <c r="I204" s="3"/>
      <c r="J204" s="5">
        <f>[16]Hoja1!$G$3</f>
        <v>46017</v>
      </c>
      <c r="K204" s="5">
        <f>[16]Hoja1!$G$3</f>
        <v>46017</v>
      </c>
      <c r="L204" s="5">
        <f>[16]Hoja1!$G$3</f>
        <v>46017</v>
      </c>
      <c r="M204" s="2">
        <v>0</v>
      </c>
      <c r="N204" s="2">
        <v>0</v>
      </c>
      <c r="O204" s="1" t="s">
        <v>56</v>
      </c>
      <c r="P204" s="18">
        <f>[16]Hoja1!$G$3</f>
        <v>46017</v>
      </c>
      <c r="Q204" s="9">
        <f>[16]Hoja1!$H$47</f>
        <v>4811154</v>
      </c>
      <c r="R204" s="1"/>
      <c r="S204" s="4"/>
      <c r="T204" s="6"/>
      <c r="U204" s="6"/>
    </row>
    <row r="205" spans="1:21" ht="57" customHeight="1" x14ac:dyDescent="0.3">
      <c r="B205" s="16">
        <v>2025</v>
      </c>
      <c r="C205" s="10" t="s">
        <v>680</v>
      </c>
      <c r="D205" s="1" t="s">
        <v>320</v>
      </c>
      <c r="E205" s="11" t="str">
        <f>[17]Hoja1!$A$10</f>
        <v>DESCRIPCIÓN DE LA NECESIDAD: Ampliación de Pólizas en virtud del del Otro sí al contrato interadministrativo No 10.10.00-21.16-011-2025 cuyo objeto es: CONTRATO INTERADMINISTRATIVO POR ADMINISTRACION DELEGADA DE RECURSOS PARA OPERAR EL SISTEMA DE TRANSPORTE BICIRIO DEL MUNICIPIO DE RIONEGRO 2025.</v>
      </c>
      <c r="F205" s="1" t="str">
        <f>[17]Hoja1!$A$16</f>
        <v>SEGUROS DEL ESTADO S.A.</v>
      </c>
      <c r="G205" s="8" t="s">
        <v>323</v>
      </c>
      <c r="H205" s="9">
        <f>[17]Hoja1!$H$47</f>
        <v>4941604</v>
      </c>
      <c r="I205" s="3"/>
      <c r="J205" s="5">
        <f>[17]Hoja1!$G$3</f>
        <v>46020</v>
      </c>
      <c r="K205" s="5">
        <f>[17]Hoja1!$G$3</f>
        <v>46020</v>
      </c>
      <c r="L205" s="5">
        <f>[17]Hoja1!$G$3</f>
        <v>46020</v>
      </c>
      <c r="M205" s="2">
        <v>0</v>
      </c>
      <c r="N205" s="2">
        <v>0</v>
      </c>
      <c r="O205" s="1" t="s">
        <v>56</v>
      </c>
      <c r="P205" s="18">
        <f>[17]Hoja1!$G$3</f>
        <v>46020</v>
      </c>
      <c r="Q205" s="9">
        <f>[17]Hoja1!$H$47</f>
        <v>4941604</v>
      </c>
      <c r="R205" s="1" t="s">
        <v>49</v>
      </c>
      <c r="S205" s="4"/>
      <c r="T205" s="6"/>
      <c r="U205" s="6"/>
    </row>
    <row r="206" spans="1:21" ht="105.6" x14ac:dyDescent="0.3">
      <c r="B206" s="16">
        <v>2025</v>
      </c>
      <c r="C206" s="10" t="s">
        <v>681</v>
      </c>
      <c r="D206" s="1" t="s">
        <v>320</v>
      </c>
      <c r="E206" s="11" t="str">
        <f>[18]Hoja1!$A$10</f>
        <v>DESCRIPCIÓN DE LA NECESIDAD: Ampliación de Pólizas en virtud del Otro si suscrito al contrato interadministrativo No 10.10.00-21.16-028-2025, cuyo objeto es: CONTRATO INTERADMINISTRATIVO POR ADMINISTRACIÓN DELEGADA DE RECURSOS PARA EL FORTALECIMIENTO DE LA MARCA CIUDAD Y LA IMPLEMENTACIÓN DE ESTRATEGIAS COMUNICACIONALES A TRAVES DEL SISTEMA DE TRANSPORTE PÚBLICO DEL MUNICIPIO DE RIONEGRO.</v>
      </c>
      <c r="F206" s="1" t="str">
        <f>[17]Hoja1!$A$16</f>
        <v>SEGUROS DEL ESTADO S.A.</v>
      </c>
      <c r="G206" s="8" t="s">
        <v>323</v>
      </c>
      <c r="H206" s="9">
        <f>[18]Hoja1!$H$47</f>
        <v>1917944</v>
      </c>
      <c r="I206" s="3"/>
      <c r="J206" s="5">
        <v>45819</v>
      </c>
      <c r="K206" s="5">
        <v>45819</v>
      </c>
      <c r="L206" s="5">
        <v>45819</v>
      </c>
      <c r="M206" s="2">
        <v>0</v>
      </c>
      <c r="N206" s="2">
        <v>0</v>
      </c>
      <c r="O206" s="1" t="s">
        <v>56</v>
      </c>
      <c r="P206" s="18">
        <f>[18]Hoja1!$G$3</f>
        <v>46021</v>
      </c>
      <c r="Q206" s="9">
        <f>[18]Hoja1!$H$47</f>
        <v>1917944</v>
      </c>
      <c r="R206" s="1" t="s">
        <v>696</v>
      </c>
      <c r="S206" s="4" t="s">
        <v>47</v>
      </c>
      <c r="T206" s="6"/>
      <c r="U206" s="6"/>
    </row>
    <row r="207" spans="1:21" ht="36.9" customHeight="1" x14ac:dyDescent="0.3">
      <c r="A207" s="66" t="s">
        <v>352</v>
      </c>
      <c r="B207" s="67"/>
      <c r="C207" s="67"/>
      <c r="D207" s="67"/>
      <c r="E207" s="67"/>
      <c r="F207" s="67"/>
      <c r="G207" s="67"/>
      <c r="H207" s="67"/>
      <c r="I207" s="67"/>
      <c r="J207" s="67"/>
      <c r="K207" s="67"/>
      <c r="L207" s="67"/>
      <c r="M207" s="67"/>
      <c r="N207" s="67"/>
      <c r="O207" s="67"/>
      <c r="P207" s="67"/>
      <c r="Q207" s="67"/>
      <c r="R207" s="67"/>
      <c r="S207" s="67"/>
      <c r="T207" s="68"/>
    </row>
    <row r="208" spans="1:21" ht="86.4" x14ac:dyDescent="0.3">
      <c r="B208" s="16">
        <v>2025</v>
      </c>
      <c r="C208" s="10" t="s">
        <v>353</v>
      </c>
      <c r="D208" s="1" t="s">
        <v>352</v>
      </c>
      <c r="E208" s="11" t="s">
        <v>33</v>
      </c>
      <c r="F208" s="1" t="s">
        <v>34</v>
      </c>
      <c r="G208" s="8" t="s">
        <v>35</v>
      </c>
      <c r="H208" s="9">
        <v>519490512</v>
      </c>
      <c r="I208" s="3" t="s">
        <v>366</v>
      </c>
      <c r="J208" s="5">
        <v>45659</v>
      </c>
      <c r="K208" s="5">
        <v>45659</v>
      </c>
      <c r="L208" s="5">
        <v>46022</v>
      </c>
      <c r="M208" s="2">
        <v>0</v>
      </c>
      <c r="N208" s="2">
        <v>0</v>
      </c>
      <c r="O208" s="1" t="s">
        <v>56</v>
      </c>
      <c r="P208" s="18">
        <f t="shared" ref="P208:P220" si="15">+L208</f>
        <v>46022</v>
      </c>
      <c r="Q208" s="9">
        <v>519490512</v>
      </c>
      <c r="R208" s="1" t="s">
        <v>50</v>
      </c>
      <c r="S208" s="4" t="s">
        <v>47</v>
      </c>
      <c r="T208" s="6"/>
      <c r="U208" s="6"/>
    </row>
    <row r="209" spans="2:21" ht="48" x14ac:dyDescent="0.3">
      <c r="B209" s="16">
        <v>2025</v>
      </c>
      <c r="C209" s="10" t="s">
        <v>354</v>
      </c>
      <c r="D209" s="1" t="s">
        <v>352</v>
      </c>
      <c r="E209" s="11" t="s">
        <v>36</v>
      </c>
      <c r="F209" s="1" t="s">
        <v>37</v>
      </c>
      <c r="G209" s="8" t="s">
        <v>38</v>
      </c>
      <c r="H209" s="9">
        <v>52730752</v>
      </c>
      <c r="I209" s="3" t="s">
        <v>367</v>
      </c>
      <c r="J209" s="5">
        <v>45659</v>
      </c>
      <c r="K209" s="5">
        <v>45659</v>
      </c>
      <c r="L209" s="5">
        <v>46022</v>
      </c>
      <c r="M209" s="2">
        <v>0</v>
      </c>
      <c r="N209" s="2">
        <v>0</v>
      </c>
      <c r="O209" s="1" t="s">
        <v>56</v>
      </c>
      <c r="P209" s="18">
        <f t="shared" si="15"/>
        <v>46022</v>
      </c>
      <c r="Q209" s="9">
        <v>52730752</v>
      </c>
      <c r="R209" s="1" t="s">
        <v>403</v>
      </c>
      <c r="S209" s="4" t="s">
        <v>47</v>
      </c>
      <c r="T209" s="6"/>
      <c r="U209" s="6"/>
    </row>
    <row r="210" spans="2:21" ht="96" x14ac:dyDescent="0.3">
      <c r="B210" s="16">
        <v>2025</v>
      </c>
      <c r="C210" s="10" t="s">
        <v>355</v>
      </c>
      <c r="D210" s="1" t="s">
        <v>352</v>
      </c>
      <c r="E210" s="11" t="s">
        <v>39</v>
      </c>
      <c r="F210" s="1" t="s">
        <v>368</v>
      </c>
      <c r="G210" s="8" t="s">
        <v>40</v>
      </c>
      <c r="H210" s="9">
        <v>105683800</v>
      </c>
      <c r="I210" s="3" t="s">
        <v>369</v>
      </c>
      <c r="J210" s="5">
        <v>45674</v>
      </c>
      <c r="K210" s="5">
        <v>45674</v>
      </c>
      <c r="L210" s="5">
        <v>46022</v>
      </c>
      <c r="M210" s="2">
        <v>0</v>
      </c>
      <c r="N210" s="2">
        <v>0</v>
      </c>
      <c r="O210" s="1" t="s">
        <v>56</v>
      </c>
      <c r="P210" s="18">
        <f t="shared" si="15"/>
        <v>46022</v>
      </c>
      <c r="Q210" s="9">
        <v>105683800</v>
      </c>
      <c r="R210" s="1" t="s">
        <v>228</v>
      </c>
      <c r="S210" s="4" t="s">
        <v>47</v>
      </c>
      <c r="T210" s="6"/>
      <c r="U210" s="6"/>
    </row>
    <row r="211" spans="2:21" ht="67.2" x14ac:dyDescent="0.3">
      <c r="B211" s="16">
        <v>2025</v>
      </c>
      <c r="C211" s="10" t="s">
        <v>356</v>
      </c>
      <c r="D211" s="1" t="s">
        <v>352</v>
      </c>
      <c r="E211" s="11" t="s">
        <v>65</v>
      </c>
      <c r="F211" s="1" t="s">
        <v>66</v>
      </c>
      <c r="G211" s="8" t="s">
        <v>67</v>
      </c>
      <c r="H211" s="9">
        <v>597202305</v>
      </c>
      <c r="I211" s="3" t="s">
        <v>370</v>
      </c>
      <c r="J211" s="5">
        <v>45691</v>
      </c>
      <c r="K211" s="5">
        <v>45691</v>
      </c>
      <c r="L211" s="5">
        <v>46022</v>
      </c>
      <c r="M211" s="2">
        <v>0</v>
      </c>
      <c r="N211" s="2">
        <v>0</v>
      </c>
      <c r="O211" s="1" t="s">
        <v>56</v>
      </c>
      <c r="P211" s="18">
        <f t="shared" si="15"/>
        <v>46022</v>
      </c>
      <c r="Q211" s="9">
        <f>$H$211</f>
        <v>597202305</v>
      </c>
      <c r="R211" s="1" t="s">
        <v>51</v>
      </c>
      <c r="S211" s="4" t="s">
        <v>47</v>
      </c>
      <c r="T211" s="6"/>
      <c r="U211" s="6"/>
    </row>
    <row r="212" spans="2:21" ht="57.6" x14ac:dyDescent="0.3">
      <c r="B212" s="16">
        <v>2025</v>
      </c>
      <c r="C212" s="10" t="s">
        <v>357</v>
      </c>
      <c r="D212" s="1" t="s">
        <v>352</v>
      </c>
      <c r="E212" s="11" t="s">
        <v>371</v>
      </c>
      <c r="F212" s="1" t="s">
        <v>66</v>
      </c>
      <c r="G212" s="8" t="s">
        <v>372</v>
      </c>
      <c r="H212" s="9">
        <v>75801600</v>
      </c>
      <c r="I212" s="3" t="s">
        <v>373</v>
      </c>
      <c r="J212" s="5">
        <v>45702</v>
      </c>
      <c r="K212" s="5">
        <v>45702</v>
      </c>
      <c r="L212" s="5">
        <v>46022</v>
      </c>
      <c r="M212" s="2">
        <v>0</v>
      </c>
      <c r="N212" s="2">
        <v>0</v>
      </c>
      <c r="O212" s="1" t="s">
        <v>56</v>
      </c>
      <c r="P212" s="18">
        <f t="shared" si="15"/>
        <v>46022</v>
      </c>
      <c r="Q212" s="9">
        <f>$H$212</f>
        <v>75801600</v>
      </c>
      <c r="R212" s="1" t="s">
        <v>374</v>
      </c>
      <c r="S212" s="4" t="s">
        <v>47</v>
      </c>
      <c r="T212" s="6"/>
      <c r="U212" s="6"/>
    </row>
    <row r="213" spans="2:21" ht="115.2" x14ac:dyDescent="0.3">
      <c r="B213" s="16">
        <v>2025</v>
      </c>
      <c r="C213" s="10" t="s">
        <v>358</v>
      </c>
      <c r="D213" s="1" t="s">
        <v>352</v>
      </c>
      <c r="E213" s="11" t="s">
        <v>249</v>
      </c>
      <c r="F213" s="1" t="s">
        <v>250</v>
      </c>
      <c r="G213" s="8" t="s">
        <v>251</v>
      </c>
      <c r="H213" s="9">
        <v>16694000</v>
      </c>
      <c r="I213" s="3" t="s">
        <v>375</v>
      </c>
      <c r="J213" s="5">
        <v>45714</v>
      </c>
      <c r="K213" s="5">
        <v>45714</v>
      </c>
      <c r="L213" s="5">
        <v>46022</v>
      </c>
      <c r="M213" s="2">
        <v>0</v>
      </c>
      <c r="N213" s="2">
        <v>0</v>
      </c>
      <c r="O213" s="1" t="s">
        <v>56</v>
      </c>
      <c r="P213" s="18">
        <f t="shared" si="15"/>
        <v>46022</v>
      </c>
      <c r="Q213" s="9">
        <v>16694000</v>
      </c>
      <c r="R213" s="1" t="s">
        <v>50</v>
      </c>
      <c r="S213" s="4" t="s">
        <v>47</v>
      </c>
      <c r="T213" s="6"/>
      <c r="U213" s="6"/>
    </row>
    <row r="214" spans="2:21" ht="76.8" x14ac:dyDescent="0.3">
      <c r="B214" s="16">
        <v>2025</v>
      </c>
      <c r="C214" s="10" t="s">
        <v>359</v>
      </c>
      <c r="D214" s="1" t="s">
        <v>352</v>
      </c>
      <c r="E214" s="11" t="s">
        <v>376</v>
      </c>
      <c r="F214" s="1" t="s">
        <v>377</v>
      </c>
      <c r="G214" s="8" t="s">
        <v>378</v>
      </c>
      <c r="H214" s="9">
        <v>65000000</v>
      </c>
      <c r="I214" s="3" t="s">
        <v>379</v>
      </c>
      <c r="J214" s="5">
        <v>45735</v>
      </c>
      <c r="K214" s="5">
        <v>45735</v>
      </c>
      <c r="L214" s="5">
        <v>46022</v>
      </c>
      <c r="M214" s="2">
        <v>0</v>
      </c>
      <c r="N214" s="2">
        <v>0</v>
      </c>
      <c r="O214" s="1" t="s">
        <v>56</v>
      </c>
      <c r="P214" s="18">
        <f t="shared" si="15"/>
        <v>46022</v>
      </c>
      <c r="Q214" s="9">
        <v>65000000</v>
      </c>
      <c r="R214" s="1" t="s">
        <v>50</v>
      </c>
      <c r="S214" s="4" t="s">
        <v>47</v>
      </c>
      <c r="T214" s="6"/>
      <c r="U214" s="6"/>
    </row>
    <row r="215" spans="2:21" ht="105.6" x14ac:dyDescent="0.3">
      <c r="B215" s="16">
        <v>2025</v>
      </c>
      <c r="C215" s="10" t="s">
        <v>360</v>
      </c>
      <c r="D215" s="1" t="s">
        <v>352</v>
      </c>
      <c r="E215" s="11" t="s">
        <v>381</v>
      </c>
      <c r="F215" s="1" t="s">
        <v>380</v>
      </c>
      <c r="G215" s="8" t="s">
        <v>382</v>
      </c>
      <c r="H215" s="9">
        <v>142373333</v>
      </c>
      <c r="I215" s="3" t="s">
        <v>383</v>
      </c>
      <c r="J215" s="5">
        <v>45737</v>
      </c>
      <c r="K215" s="5">
        <v>45737</v>
      </c>
      <c r="L215" s="5">
        <v>46022</v>
      </c>
      <c r="M215" s="2">
        <v>0</v>
      </c>
      <c r="N215" s="2">
        <v>0</v>
      </c>
      <c r="O215" s="1" t="s">
        <v>56</v>
      </c>
      <c r="P215" s="18">
        <f t="shared" si="15"/>
        <v>46022</v>
      </c>
      <c r="Q215" s="9">
        <v>142373333</v>
      </c>
      <c r="R215" s="1" t="s">
        <v>384</v>
      </c>
      <c r="S215" s="4" t="s">
        <v>47</v>
      </c>
      <c r="T215" s="6"/>
      <c r="U215" s="6"/>
    </row>
    <row r="216" spans="2:21" ht="57.6" x14ac:dyDescent="0.3">
      <c r="B216" s="16">
        <v>2025</v>
      </c>
      <c r="C216" s="10" t="s">
        <v>361</v>
      </c>
      <c r="D216" s="1" t="s">
        <v>352</v>
      </c>
      <c r="E216" s="11" t="s">
        <v>385</v>
      </c>
      <c r="F216" s="1" t="s">
        <v>386</v>
      </c>
      <c r="G216" s="8" t="s">
        <v>387</v>
      </c>
      <c r="H216" s="9">
        <v>72800000</v>
      </c>
      <c r="I216" s="3" t="s">
        <v>388</v>
      </c>
      <c r="J216" s="5">
        <v>45797</v>
      </c>
      <c r="K216" s="5">
        <v>45797</v>
      </c>
      <c r="L216" s="5">
        <v>46022</v>
      </c>
      <c r="M216" s="2">
        <v>0</v>
      </c>
      <c r="N216" s="2">
        <v>0</v>
      </c>
      <c r="O216" s="1" t="s">
        <v>56</v>
      </c>
      <c r="P216" s="18">
        <f t="shared" si="15"/>
        <v>46022</v>
      </c>
      <c r="Q216" s="9">
        <v>72800000</v>
      </c>
      <c r="R216" s="1" t="s">
        <v>51</v>
      </c>
      <c r="S216" s="4" t="s">
        <v>47</v>
      </c>
      <c r="T216" s="6"/>
      <c r="U216" s="6"/>
    </row>
    <row r="217" spans="2:21" ht="57.6" x14ac:dyDescent="0.3">
      <c r="B217" s="16">
        <v>2025</v>
      </c>
      <c r="C217" s="10" t="s">
        <v>362</v>
      </c>
      <c r="D217" s="1" t="s">
        <v>352</v>
      </c>
      <c r="E217" s="11" t="s">
        <v>389</v>
      </c>
      <c r="F217" s="1" t="s">
        <v>390</v>
      </c>
      <c r="G217" s="8" t="s">
        <v>391</v>
      </c>
      <c r="H217" s="9">
        <v>13640000</v>
      </c>
      <c r="I217" s="3" t="s">
        <v>392</v>
      </c>
      <c r="J217" s="5">
        <v>45797</v>
      </c>
      <c r="K217" s="5">
        <v>45797</v>
      </c>
      <c r="L217" s="5">
        <v>46022</v>
      </c>
      <c r="M217" s="2">
        <v>0</v>
      </c>
      <c r="N217" s="2">
        <v>0</v>
      </c>
      <c r="O217" s="1" t="s">
        <v>56</v>
      </c>
      <c r="P217" s="18">
        <f t="shared" si="15"/>
        <v>46022</v>
      </c>
      <c r="Q217" s="9">
        <v>13640000</v>
      </c>
      <c r="R217" s="1" t="s">
        <v>374</v>
      </c>
      <c r="S217" s="4" t="s">
        <v>47</v>
      </c>
      <c r="T217" s="6"/>
      <c r="U217" s="6"/>
    </row>
    <row r="218" spans="2:21" ht="76.8" x14ac:dyDescent="0.3">
      <c r="B218" s="16">
        <v>2025</v>
      </c>
      <c r="C218" s="10" t="s">
        <v>363</v>
      </c>
      <c r="D218" s="1" t="s">
        <v>352</v>
      </c>
      <c r="E218" s="11" t="s">
        <v>393</v>
      </c>
      <c r="F218" s="1" t="s">
        <v>394</v>
      </c>
      <c r="G218" s="8" t="s">
        <v>395</v>
      </c>
      <c r="H218" s="9">
        <v>47600000</v>
      </c>
      <c r="I218" s="3" t="s">
        <v>396</v>
      </c>
      <c r="J218" s="5">
        <v>45797</v>
      </c>
      <c r="K218" s="5">
        <v>45819</v>
      </c>
      <c r="L218" s="5">
        <v>46022</v>
      </c>
      <c r="M218" s="2">
        <v>0</v>
      </c>
      <c r="N218" s="2">
        <v>0</v>
      </c>
      <c r="O218" s="1" t="s">
        <v>56</v>
      </c>
      <c r="P218" s="18">
        <f t="shared" si="15"/>
        <v>46022</v>
      </c>
      <c r="Q218" s="9">
        <f>$H$218</f>
        <v>47600000</v>
      </c>
      <c r="R218" s="1"/>
      <c r="S218" s="4" t="s">
        <v>47</v>
      </c>
      <c r="T218" s="6"/>
      <c r="U218" s="6"/>
    </row>
    <row r="219" spans="2:21" ht="96" x14ac:dyDescent="0.3">
      <c r="B219" s="16">
        <v>2025</v>
      </c>
      <c r="C219" s="10" t="s">
        <v>364</v>
      </c>
      <c r="D219" s="1" t="s">
        <v>352</v>
      </c>
      <c r="E219" s="11" t="s">
        <v>397</v>
      </c>
      <c r="F219" s="1" t="s">
        <v>398</v>
      </c>
      <c r="G219" s="8" t="s">
        <v>399</v>
      </c>
      <c r="H219" s="9">
        <v>396333609</v>
      </c>
      <c r="I219" s="3" t="s">
        <v>400</v>
      </c>
      <c r="J219" s="5">
        <v>45821</v>
      </c>
      <c r="K219" s="5">
        <v>45821</v>
      </c>
      <c r="L219" s="5">
        <v>46022</v>
      </c>
      <c r="M219" s="2">
        <v>0</v>
      </c>
      <c r="N219" s="2">
        <v>0</v>
      </c>
      <c r="O219" s="1" t="s">
        <v>56</v>
      </c>
      <c r="P219" s="18">
        <f t="shared" si="15"/>
        <v>46022</v>
      </c>
      <c r="Q219" s="9">
        <v>396333609</v>
      </c>
      <c r="R219" s="1"/>
      <c r="S219" s="4" t="s">
        <v>47</v>
      </c>
      <c r="T219" s="6"/>
      <c r="U219" s="6"/>
    </row>
    <row r="220" spans="2:21" ht="96" x14ac:dyDescent="0.3">
      <c r="B220" s="16">
        <v>2025</v>
      </c>
      <c r="C220" s="10" t="s">
        <v>365</v>
      </c>
      <c r="D220" s="1" t="s">
        <v>352</v>
      </c>
      <c r="E220" s="11" t="s">
        <v>429</v>
      </c>
      <c r="F220" s="1" t="s">
        <v>428</v>
      </c>
      <c r="G220" s="8" t="s">
        <v>430</v>
      </c>
      <c r="H220" s="9"/>
      <c r="I220" s="3" t="s">
        <v>431</v>
      </c>
      <c r="J220" s="5">
        <v>45833</v>
      </c>
      <c r="K220" s="5">
        <v>45833</v>
      </c>
      <c r="L220" s="5">
        <v>45869</v>
      </c>
      <c r="M220" s="2">
        <v>0</v>
      </c>
      <c r="N220" s="2">
        <v>0</v>
      </c>
      <c r="O220" s="1" t="s">
        <v>56</v>
      </c>
      <c r="P220" s="18">
        <f t="shared" si="15"/>
        <v>45869</v>
      </c>
      <c r="Q220" s="9"/>
      <c r="R220" s="1" t="s">
        <v>402</v>
      </c>
      <c r="S220" s="4" t="s">
        <v>47</v>
      </c>
      <c r="T220" s="6"/>
      <c r="U220" s="6"/>
    </row>
    <row r="221" spans="2:21" ht="42.9" customHeight="1" x14ac:dyDescent="0.3">
      <c r="B221" s="16">
        <v>2025</v>
      </c>
      <c r="C221" s="10" t="s">
        <v>425</v>
      </c>
      <c r="D221" s="1" t="s">
        <v>352</v>
      </c>
      <c r="E221" s="11" t="s">
        <v>427</v>
      </c>
      <c r="F221" s="1" t="s">
        <v>401</v>
      </c>
      <c r="G221" s="8" t="s">
        <v>372</v>
      </c>
      <c r="H221" s="9">
        <v>40810000</v>
      </c>
      <c r="I221" s="3" t="s">
        <v>432</v>
      </c>
      <c r="J221" s="5">
        <v>45834</v>
      </c>
      <c r="K221" s="5">
        <v>45834</v>
      </c>
      <c r="L221" s="5">
        <v>45869</v>
      </c>
      <c r="M221" s="2">
        <v>0</v>
      </c>
      <c r="N221" s="2">
        <v>0</v>
      </c>
      <c r="O221" s="1" t="s">
        <v>56</v>
      </c>
      <c r="P221" s="18">
        <f t="shared" ref="P221" si="16">+L221</f>
        <v>45869</v>
      </c>
      <c r="Q221" s="9">
        <v>40810000</v>
      </c>
      <c r="R221" s="1" t="s">
        <v>402</v>
      </c>
      <c r="S221" s="4" t="s">
        <v>47</v>
      </c>
      <c r="T221" s="6"/>
      <c r="U221" s="6"/>
    </row>
    <row r="222" spans="2:21" ht="32.4" customHeight="1" x14ac:dyDescent="0.3">
      <c r="B222" s="16">
        <v>2025</v>
      </c>
      <c r="C222" s="10" t="s">
        <v>426</v>
      </c>
      <c r="D222" s="1" t="s">
        <v>352</v>
      </c>
      <c r="E222" s="11" t="s">
        <v>433</v>
      </c>
      <c r="F222" s="1" t="s">
        <v>434</v>
      </c>
      <c r="G222" s="8" t="s">
        <v>372</v>
      </c>
      <c r="H222" s="9">
        <v>31161816</v>
      </c>
      <c r="I222" s="3" t="s">
        <v>435</v>
      </c>
      <c r="J222" s="5">
        <v>45835</v>
      </c>
      <c r="K222" s="5">
        <v>45835</v>
      </c>
      <c r="L222" s="5">
        <v>45961</v>
      </c>
      <c r="M222" s="2">
        <v>0</v>
      </c>
      <c r="N222" s="2">
        <v>0</v>
      </c>
      <c r="O222" s="1" t="s">
        <v>56</v>
      </c>
      <c r="P222" s="18">
        <f>+L222</f>
        <v>45961</v>
      </c>
      <c r="Q222" s="9">
        <v>31161816</v>
      </c>
      <c r="R222" s="1" t="s">
        <v>402</v>
      </c>
      <c r="S222" s="4" t="s">
        <v>47</v>
      </c>
      <c r="T222" s="6"/>
      <c r="U222" s="6"/>
    </row>
    <row r="223" spans="2:21" ht="32.4" customHeight="1" x14ac:dyDescent="0.3">
      <c r="B223" s="16">
        <v>2025</v>
      </c>
      <c r="C223" s="10" t="s">
        <v>697</v>
      </c>
      <c r="D223" s="1" t="s">
        <v>352</v>
      </c>
      <c r="E223" s="11" t="s">
        <v>772</v>
      </c>
      <c r="F223" s="1" t="s">
        <v>773</v>
      </c>
      <c r="G223" s="8" t="s">
        <v>774</v>
      </c>
      <c r="H223" s="9">
        <v>6975780</v>
      </c>
      <c r="I223" s="3" t="s">
        <v>775</v>
      </c>
      <c r="J223" s="5">
        <v>45869</v>
      </c>
      <c r="K223" s="5">
        <v>45869</v>
      </c>
      <c r="L223" s="5">
        <v>46022</v>
      </c>
      <c r="M223" s="2">
        <v>0</v>
      </c>
      <c r="N223" s="2">
        <v>0</v>
      </c>
      <c r="O223" s="1" t="s">
        <v>56</v>
      </c>
      <c r="P223" s="18">
        <f t="shared" ref="P223:P224" si="17">+L223</f>
        <v>46022</v>
      </c>
      <c r="Q223" s="9">
        <v>6975780</v>
      </c>
      <c r="R223" s="1" t="s">
        <v>402</v>
      </c>
      <c r="S223" s="4" t="s">
        <v>47</v>
      </c>
      <c r="T223" s="6"/>
      <c r="U223" s="6"/>
    </row>
    <row r="224" spans="2:21" ht="58.5" customHeight="1" x14ac:dyDescent="0.3">
      <c r="B224" s="16">
        <v>2025</v>
      </c>
      <c r="C224" s="10" t="s">
        <v>698</v>
      </c>
      <c r="D224" s="1" t="s">
        <v>352</v>
      </c>
      <c r="E224" s="11" t="s">
        <v>776</v>
      </c>
      <c r="F224" s="1" t="s">
        <v>777</v>
      </c>
      <c r="G224" s="8">
        <v>22051805</v>
      </c>
      <c r="H224" s="9">
        <v>8000000</v>
      </c>
      <c r="I224" s="3" t="s">
        <v>778</v>
      </c>
      <c r="J224" s="5">
        <v>45870</v>
      </c>
      <c r="K224" s="5">
        <v>45870</v>
      </c>
      <c r="L224" s="5">
        <v>46235</v>
      </c>
      <c r="M224" s="2">
        <v>0</v>
      </c>
      <c r="N224" s="2">
        <v>0</v>
      </c>
      <c r="O224" s="1" t="s">
        <v>56</v>
      </c>
      <c r="P224" s="18">
        <f t="shared" si="17"/>
        <v>46235</v>
      </c>
      <c r="Q224" s="9">
        <v>8000000</v>
      </c>
      <c r="R224" s="1" t="s">
        <v>228</v>
      </c>
      <c r="S224" s="4" t="s">
        <v>47</v>
      </c>
      <c r="T224" s="6"/>
      <c r="U224" s="6"/>
    </row>
    <row r="225" spans="2:21" ht="32.4" customHeight="1" x14ac:dyDescent="0.3">
      <c r="B225" s="16">
        <v>2025</v>
      </c>
      <c r="C225" s="10" t="s">
        <v>699</v>
      </c>
      <c r="D225" s="1" t="s">
        <v>352</v>
      </c>
      <c r="E225" s="11" t="s">
        <v>779</v>
      </c>
      <c r="F225" s="1" t="s">
        <v>780</v>
      </c>
      <c r="G225" s="8">
        <v>3528963</v>
      </c>
      <c r="H225" s="9">
        <v>8000000</v>
      </c>
      <c r="I225" s="3" t="s">
        <v>778</v>
      </c>
      <c r="J225" s="5">
        <v>45870</v>
      </c>
      <c r="K225" s="5">
        <v>45870</v>
      </c>
      <c r="L225" s="5">
        <v>46235</v>
      </c>
      <c r="M225" s="2">
        <v>0</v>
      </c>
      <c r="N225" s="2">
        <v>0</v>
      </c>
      <c r="O225" s="1" t="s">
        <v>56</v>
      </c>
      <c r="P225" s="18">
        <f>+L225</f>
        <v>46235</v>
      </c>
      <c r="Q225" s="9">
        <f>+H225</f>
        <v>8000000</v>
      </c>
      <c r="R225" s="1" t="s">
        <v>228</v>
      </c>
      <c r="S225" s="4" t="s">
        <v>47</v>
      </c>
      <c r="T225" s="6"/>
      <c r="U225" s="6"/>
    </row>
    <row r="226" spans="2:21" ht="32.4" customHeight="1" x14ac:dyDescent="0.3">
      <c r="B226" s="16">
        <v>2025</v>
      </c>
      <c r="C226" s="10" t="s">
        <v>700</v>
      </c>
      <c r="D226" s="1" t="s">
        <v>352</v>
      </c>
      <c r="E226" s="11" t="s">
        <v>781</v>
      </c>
      <c r="F226" s="1" t="s">
        <v>782</v>
      </c>
      <c r="G226" s="8">
        <v>71611273</v>
      </c>
      <c r="H226" s="9">
        <v>8000000</v>
      </c>
      <c r="I226" s="3" t="s">
        <v>778</v>
      </c>
      <c r="J226" s="5">
        <v>45871</v>
      </c>
      <c r="K226" s="5">
        <f>+J226</f>
        <v>45871</v>
      </c>
      <c r="L226" s="5">
        <v>46236</v>
      </c>
      <c r="M226" s="2">
        <v>0</v>
      </c>
      <c r="N226" s="2">
        <v>0</v>
      </c>
      <c r="O226" s="1" t="s">
        <v>56</v>
      </c>
      <c r="P226" s="18">
        <f t="shared" ref="P226:P289" si="18">+L226</f>
        <v>46236</v>
      </c>
      <c r="Q226" s="9">
        <f t="shared" ref="Q226:Q289" si="19">+H226</f>
        <v>8000000</v>
      </c>
      <c r="R226" s="1" t="s">
        <v>228</v>
      </c>
      <c r="S226" s="4" t="s">
        <v>47</v>
      </c>
      <c r="T226" s="6"/>
      <c r="U226" s="6"/>
    </row>
    <row r="227" spans="2:21" ht="32.4" customHeight="1" x14ac:dyDescent="0.3">
      <c r="B227" s="16">
        <v>2025</v>
      </c>
      <c r="C227" s="10" t="s">
        <v>701</v>
      </c>
      <c r="D227" s="1" t="s">
        <v>352</v>
      </c>
      <c r="E227" s="11" t="s">
        <v>783</v>
      </c>
      <c r="F227" s="1" t="s">
        <v>784</v>
      </c>
      <c r="G227" s="8">
        <v>75000026</v>
      </c>
      <c r="H227" s="9">
        <v>8000000</v>
      </c>
      <c r="I227" s="3" t="s">
        <v>778</v>
      </c>
      <c r="J227" s="5">
        <v>45870</v>
      </c>
      <c r="K227" s="5">
        <f t="shared" ref="K227:K290" si="20">+J227</f>
        <v>45870</v>
      </c>
      <c r="L227" s="5">
        <v>46235</v>
      </c>
      <c r="M227" s="2">
        <v>0</v>
      </c>
      <c r="N227" s="2">
        <v>0</v>
      </c>
      <c r="O227" s="1" t="s">
        <v>56</v>
      </c>
      <c r="P227" s="18">
        <f t="shared" si="18"/>
        <v>46235</v>
      </c>
      <c r="Q227" s="9">
        <f t="shared" si="19"/>
        <v>8000000</v>
      </c>
      <c r="R227" s="1" t="s">
        <v>228</v>
      </c>
      <c r="S227" s="4" t="s">
        <v>47</v>
      </c>
      <c r="T227" s="6"/>
      <c r="U227" s="6"/>
    </row>
    <row r="228" spans="2:21" ht="32.4" customHeight="1" x14ac:dyDescent="0.3">
      <c r="B228" s="16">
        <v>2025</v>
      </c>
      <c r="C228" s="10" t="s">
        <v>702</v>
      </c>
      <c r="D228" s="1" t="s">
        <v>352</v>
      </c>
      <c r="E228" s="11" t="s">
        <v>779</v>
      </c>
      <c r="F228" s="1" t="s">
        <v>785</v>
      </c>
      <c r="G228" s="8">
        <v>22051805</v>
      </c>
      <c r="H228" s="9">
        <v>8000000</v>
      </c>
      <c r="I228" s="3" t="s">
        <v>778</v>
      </c>
      <c r="J228" s="5">
        <v>45870</v>
      </c>
      <c r="K228" s="5">
        <f t="shared" si="20"/>
        <v>45870</v>
      </c>
      <c r="L228" s="5">
        <v>46235</v>
      </c>
      <c r="M228" s="2">
        <v>0</v>
      </c>
      <c r="N228" s="2">
        <v>0</v>
      </c>
      <c r="O228" s="1" t="s">
        <v>56</v>
      </c>
      <c r="P228" s="18">
        <f t="shared" si="18"/>
        <v>46235</v>
      </c>
      <c r="Q228" s="9">
        <f t="shared" si="19"/>
        <v>8000000</v>
      </c>
      <c r="R228" s="1" t="s">
        <v>228</v>
      </c>
      <c r="S228" s="4" t="s">
        <v>47</v>
      </c>
      <c r="T228" s="6"/>
      <c r="U228" s="6"/>
    </row>
    <row r="229" spans="2:21" ht="32.4" customHeight="1" x14ac:dyDescent="0.3">
      <c r="B229" s="16">
        <v>2025</v>
      </c>
      <c r="C229" s="10" t="s">
        <v>703</v>
      </c>
      <c r="D229" s="1" t="s">
        <v>352</v>
      </c>
      <c r="E229" s="11" t="s">
        <v>786</v>
      </c>
      <c r="F229" s="1" t="s">
        <v>787</v>
      </c>
      <c r="G229" s="8">
        <v>15430905</v>
      </c>
      <c r="H229" s="9">
        <v>8000000</v>
      </c>
      <c r="I229" s="3" t="s">
        <v>778</v>
      </c>
      <c r="J229" s="5">
        <v>45875</v>
      </c>
      <c r="K229" s="5">
        <f t="shared" si="20"/>
        <v>45875</v>
      </c>
      <c r="L229" s="5">
        <v>46240</v>
      </c>
      <c r="M229" s="2">
        <v>0</v>
      </c>
      <c r="N229" s="2">
        <v>0</v>
      </c>
      <c r="O229" s="1" t="s">
        <v>56</v>
      </c>
      <c r="P229" s="18">
        <f t="shared" si="18"/>
        <v>46240</v>
      </c>
      <c r="Q229" s="9">
        <f t="shared" si="19"/>
        <v>8000000</v>
      </c>
      <c r="R229" s="1" t="s">
        <v>228</v>
      </c>
      <c r="S229" s="4" t="s">
        <v>47</v>
      </c>
      <c r="T229" s="6"/>
      <c r="U229" s="6"/>
    </row>
    <row r="230" spans="2:21" ht="32.4" customHeight="1" x14ac:dyDescent="0.3">
      <c r="B230" s="16">
        <v>2025</v>
      </c>
      <c r="C230" s="10" t="s">
        <v>704</v>
      </c>
      <c r="D230" s="1" t="s">
        <v>352</v>
      </c>
      <c r="E230" s="11" t="s">
        <v>788</v>
      </c>
      <c r="F230" s="1" t="s">
        <v>789</v>
      </c>
      <c r="G230" s="8">
        <v>70827163</v>
      </c>
      <c r="H230" s="9">
        <v>8000000</v>
      </c>
      <c r="I230" s="3" t="s">
        <v>778</v>
      </c>
      <c r="J230" s="5">
        <v>45875</v>
      </c>
      <c r="K230" s="5">
        <f t="shared" si="20"/>
        <v>45875</v>
      </c>
      <c r="L230" s="5">
        <v>46240</v>
      </c>
      <c r="M230" s="2">
        <v>0</v>
      </c>
      <c r="N230" s="2">
        <v>0</v>
      </c>
      <c r="O230" s="1" t="s">
        <v>56</v>
      </c>
      <c r="P230" s="18">
        <f t="shared" si="18"/>
        <v>46240</v>
      </c>
      <c r="Q230" s="9">
        <f t="shared" si="19"/>
        <v>8000000</v>
      </c>
      <c r="R230" s="1" t="s">
        <v>228</v>
      </c>
      <c r="S230" s="4" t="s">
        <v>47</v>
      </c>
      <c r="T230" s="6"/>
      <c r="U230" s="6"/>
    </row>
    <row r="231" spans="2:21" ht="32.4" customHeight="1" x14ac:dyDescent="0.3">
      <c r="B231" s="16">
        <v>2025</v>
      </c>
      <c r="C231" s="10" t="s">
        <v>705</v>
      </c>
      <c r="D231" s="1" t="s">
        <v>352</v>
      </c>
      <c r="E231" s="11" t="s">
        <v>790</v>
      </c>
      <c r="F231" s="1" t="s">
        <v>791</v>
      </c>
      <c r="G231" s="8">
        <v>15437508</v>
      </c>
      <c r="H231" s="9">
        <v>8000000</v>
      </c>
      <c r="I231" s="3" t="s">
        <v>778</v>
      </c>
      <c r="J231" s="5">
        <v>45874</v>
      </c>
      <c r="K231" s="5">
        <f>+J231</f>
        <v>45874</v>
      </c>
      <c r="L231" s="5">
        <v>46239</v>
      </c>
      <c r="M231" s="2">
        <v>0</v>
      </c>
      <c r="N231" s="2">
        <v>0</v>
      </c>
      <c r="O231" s="1" t="s">
        <v>56</v>
      </c>
      <c r="P231" s="18">
        <f t="shared" si="18"/>
        <v>46239</v>
      </c>
      <c r="Q231" s="9">
        <f t="shared" si="19"/>
        <v>8000000</v>
      </c>
      <c r="R231" s="1" t="s">
        <v>228</v>
      </c>
      <c r="S231" s="4" t="s">
        <v>47</v>
      </c>
      <c r="T231" s="6"/>
      <c r="U231" s="6"/>
    </row>
    <row r="232" spans="2:21" ht="32.4" customHeight="1" x14ac:dyDescent="0.3">
      <c r="B232" s="16">
        <v>2025</v>
      </c>
      <c r="C232" s="10" t="s">
        <v>706</v>
      </c>
      <c r="D232" s="1" t="s">
        <v>352</v>
      </c>
      <c r="E232" s="11" t="s">
        <v>792</v>
      </c>
      <c r="F232" s="1" t="s">
        <v>793</v>
      </c>
      <c r="G232" s="8">
        <v>15435391</v>
      </c>
      <c r="H232" s="9">
        <v>8000000</v>
      </c>
      <c r="I232" s="3" t="s">
        <v>778</v>
      </c>
      <c r="J232" s="5">
        <v>45875</v>
      </c>
      <c r="K232" s="5">
        <f t="shared" si="20"/>
        <v>45875</v>
      </c>
      <c r="L232" s="5">
        <v>46240</v>
      </c>
      <c r="M232" s="2">
        <v>0</v>
      </c>
      <c r="N232" s="2">
        <v>0</v>
      </c>
      <c r="O232" s="1" t="s">
        <v>56</v>
      </c>
      <c r="P232" s="18">
        <f t="shared" si="18"/>
        <v>46240</v>
      </c>
      <c r="Q232" s="9">
        <f t="shared" si="19"/>
        <v>8000000</v>
      </c>
      <c r="R232" s="1" t="s">
        <v>228</v>
      </c>
      <c r="S232" s="4" t="s">
        <v>47</v>
      </c>
      <c r="T232" s="6"/>
      <c r="U232" s="6"/>
    </row>
    <row r="233" spans="2:21" ht="32.4" customHeight="1" x14ac:dyDescent="0.3">
      <c r="B233" s="16">
        <v>2025</v>
      </c>
      <c r="C233" s="10" t="s">
        <v>707</v>
      </c>
      <c r="D233" s="1" t="s">
        <v>352</v>
      </c>
      <c r="E233" s="11" t="s">
        <v>794</v>
      </c>
      <c r="F233" s="1" t="s">
        <v>795</v>
      </c>
      <c r="G233" s="8">
        <v>15438522</v>
      </c>
      <c r="H233" s="9">
        <v>8000000</v>
      </c>
      <c r="I233" s="3" t="s">
        <v>778</v>
      </c>
      <c r="J233" s="5">
        <v>45883</v>
      </c>
      <c r="K233" s="5">
        <f t="shared" si="20"/>
        <v>45883</v>
      </c>
      <c r="L233" s="5">
        <v>46248</v>
      </c>
      <c r="M233" s="2">
        <v>0</v>
      </c>
      <c r="N233" s="2">
        <v>0</v>
      </c>
      <c r="O233" s="1" t="s">
        <v>56</v>
      </c>
      <c r="P233" s="18">
        <f t="shared" si="18"/>
        <v>46248</v>
      </c>
      <c r="Q233" s="9">
        <f t="shared" si="19"/>
        <v>8000000</v>
      </c>
      <c r="R233" s="1" t="s">
        <v>228</v>
      </c>
      <c r="S233" s="4" t="s">
        <v>47</v>
      </c>
      <c r="T233" s="6"/>
      <c r="U233" s="6"/>
    </row>
    <row r="234" spans="2:21" ht="32.4" customHeight="1" x14ac:dyDescent="0.3">
      <c r="B234" s="16">
        <v>2025</v>
      </c>
      <c r="C234" s="10" t="s">
        <v>708</v>
      </c>
      <c r="D234" s="1" t="s">
        <v>352</v>
      </c>
      <c r="E234" s="11" t="s">
        <v>796</v>
      </c>
      <c r="F234" s="1" t="s">
        <v>797</v>
      </c>
      <c r="G234" s="8">
        <v>15431612</v>
      </c>
      <c r="H234" s="9">
        <v>8000000</v>
      </c>
      <c r="I234" s="3" t="s">
        <v>778</v>
      </c>
      <c r="J234" s="5">
        <v>45884</v>
      </c>
      <c r="K234" s="5">
        <f t="shared" si="20"/>
        <v>45884</v>
      </c>
      <c r="L234" s="5">
        <v>46249</v>
      </c>
      <c r="M234" s="2">
        <v>0</v>
      </c>
      <c r="N234" s="2">
        <v>0</v>
      </c>
      <c r="O234" s="1" t="s">
        <v>56</v>
      </c>
      <c r="P234" s="18">
        <f t="shared" si="18"/>
        <v>46249</v>
      </c>
      <c r="Q234" s="9">
        <f t="shared" si="19"/>
        <v>8000000</v>
      </c>
      <c r="R234" s="1" t="s">
        <v>228</v>
      </c>
      <c r="S234" s="4" t="s">
        <v>47</v>
      </c>
      <c r="T234" s="6"/>
      <c r="U234" s="6"/>
    </row>
    <row r="235" spans="2:21" ht="32.4" customHeight="1" x14ac:dyDescent="0.3">
      <c r="B235" s="16">
        <v>2025</v>
      </c>
      <c r="C235" s="10" t="s">
        <v>709</v>
      </c>
      <c r="D235" s="1" t="s">
        <v>352</v>
      </c>
      <c r="E235" s="11" t="s">
        <v>798</v>
      </c>
      <c r="F235" s="1" t="s">
        <v>797</v>
      </c>
      <c r="G235" s="8">
        <v>15431612</v>
      </c>
      <c r="H235" s="9">
        <v>8000000</v>
      </c>
      <c r="I235" s="3" t="s">
        <v>778</v>
      </c>
      <c r="J235" s="5">
        <v>45884</v>
      </c>
      <c r="K235" s="5">
        <f>+J235</f>
        <v>45884</v>
      </c>
      <c r="L235" s="5">
        <v>46249</v>
      </c>
      <c r="M235" s="2">
        <v>0</v>
      </c>
      <c r="N235" s="2">
        <v>0</v>
      </c>
      <c r="O235" s="1" t="s">
        <v>56</v>
      </c>
      <c r="P235" s="18">
        <f t="shared" si="18"/>
        <v>46249</v>
      </c>
      <c r="Q235" s="9">
        <f>+H235</f>
        <v>8000000</v>
      </c>
      <c r="R235" s="1" t="s">
        <v>228</v>
      </c>
      <c r="S235" s="4" t="s">
        <v>47</v>
      </c>
      <c r="T235" s="6"/>
      <c r="U235" s="6"/>
    </row>
    <row r="236" spans="2:21" ht="32.4" customHeight="1" x14ac:dyDescent="0.3">
      <c r="B236" s="16">
        <v>2025</v>
      </c>
      <c r="C236" s="10" t="s">
        <v>710</v>
      </c>
      <c r="D236" s="1" t="s">
        <v>352</v>
      </c>
      <c r="E236" s="11" t="s">
        <v>799</v>
      </c>
      <c r="F236" s="1" t="s">
        <v>800</v>
      </c>
      <c r="G236" s="8">
        <v>15431995</v>
      </c>
      <c r="H236" s="9">
        <v>8000000</v>
      </c>
      <c r="I236" s="3" t="s">
        <v>778</v>
      </c>
      <c r="J236" s="5">
        <v>45888</v>
      </c>
      <c r="K236" s="5">
        <f t="shared" si="20"/>
        <v>45888</v>
      </c>
      <c r="L236" s="5">
        <v>46253</v>
      </c>
      <c r="M236" s="2">
        <v>0</v>
      </c>
      <c r="N236" s="2">
        <v>0</v>
      </c>
      <c r="O236" s="1" t="s">
        <v>56</v>
      </c>
      <c r="P236" s="18">
        <f t="shared" si="18"/>
        <v>46253</v>
      </c>
      <c r="Q236" s="9">
        <f t="shared" si="19"/>
        <v>8000000</v>
      </c>
      <c r="R236" s="1" t="s">
        <v>228</v>
      </c>
      <c r="S236" s="4" t="s">
        <v>47</v>
      </c>
      <c r="T236" s="6"/>
      <c r="U236" s="6"/>
    </row>
    <row r="237" spans="2:21" ht="32.4" customHeight="1" x14ac:dyDescent="0.3">
      <c r="B237" s="16">
        <v>2025</v>
      </c>
      <c r="C237" s="10" t="s">
        <v>711</v>
      </c>
      <c r="D237" s="1" t="s">
        <v>352</v>
      </c>
      <c r="E237" s="11" t="s">
        <v>801</v>
      </c>
      <c r="F237" s="1" t="s">
        <v>802</v>
      </c>
      <c r="G237" s="8">
        <v>15439042</v>
      </c>
      <c r="H237" s="9">
        <v>8000000</v>
      </c>
      <c r="I237" s="3" t="s">
        <v>778</v>
      </c>
      <c r="J237" s="5">
        <v>45889</v>
      </c>
      <c r="K237" s="5">
        <f t="shared" si="20"/>
        <v>45889</v>
      </c>
      <c r="L237" s="5">
        <v>46254</v>
      </c>
      <c r="M237" s="2">
        <v>0</v>
      </c>
      <c r="N237" s="2">
        <v>0</v>
      </c>
      <c r="O237" s="1" t="s">
        <v>56</v>
      </c>
      <c r="P237" s="18">
        <f t="shared" si="18"/>
        <v>46254</v>
      </c>
      <c r="Q237" s="9">
        <f>+H237</f>
        <v>8000000</v>
      </c>
      <c r="R237" s="1" t="s">
        <v>228</v>
      </c>
      <c r="S237" s="4" t="s">
        <v>47</v>
      </c>
      <c r="T237" s="6"/>
      <c r="U237" s="6"/>
    </row>
    <row r="238" spans="2:21" ht="32.4" customHeight="1" x14ac:dyDescent="0.3">
      <c r="B238" s="16">
        <v>2025</v>
      </c>
      <c r="C238" s="10" t="s">
        <v>712</v>
      </c>
      <c r="D238" s="1" t="s">
        <v>352</v>
      </c>
      <c r="E238" s="11" t="s">
        <v>803</v>
      </c>
      <c r="F238" s="1" t="s">
        <v>804</v>
      </c>
      <c r="G238" s="8">
        <v>98535836</v>
      </c>
      <c r="H238" s="9">
        <v>8000000</v>
      </c>
      <c r="I238" s="3" t="s">
        <v>778</v>
      </c>
      <c r="J238" s="5">
        <v>45889</v>
      </c>
      <c r="K238" s="5">
        <f t="shared" si="20"/>
        <v>45889</v>
      </c>
      <c r="L238" s="5">
        <v>46254</v>
      </c>
      <c r="M238" s="2">
        <v>0</v>
      </c>
      <c r="N238" s="2">
        <v>0</v>
      </c>
      <c r="O238" s="1" t="s">
        <v>56</v>
      </c>
      <c r="P238" s="18">
        <f t="shared" si="18"/>
        <v>46254</v>
      </c>
      <c r="Q238" s="9">
        <f t="shared" si="19"/>
        <v>8000000</v>
      </c>
      <c r="R238" s="1" t="s">
        <v>228</v>
      </c>
      <c r="S238" s="4" t="s">
        <v>47</v>
      </c>
      <c r="T238" s="6"/>
      <c r="U238" s="6"/>
    </row>
    <row r="239" spans="2:21" ht="32.4" customHeight="1" x14ac:dyDescent="0.3">
      <c r="B239" s="16">
        <v>2025</v>
      </c>
      <c r="C239" s="10" t="s">
        <v>713</v>
      </c>
      <c r="D239" s="1" t="s">
        <v>352</v>
      </c>
      <c r="E239" s="11" t="s">
        <v>805</v>
      </c>
      <c r="F239" s="1" t="s">
        <v>806</v>
      </c>
      <c r="G239" s="8">
        <v>44002421</v>
      </c>
      <c r="H239" s="9">
        <v>8000000</v>
      </c>
      <c r="I239" s="3" t="s">
        <v>778</v>
      </c>
      <c r="J239" s="5">
        <v>45889</v>
      </c>
      <c r="K239" s="5">
        <f t="shared" si="20"/>
        <v>45889</v>
      </c>
      <c r="L239" s="5">
        <v>46254</v>
      </c>
      <c r="M239" s="2">
        <v>0</v>
      </c>
      <c r="N239" s="2">
        <v>0</v>
      </c>
      <c r="O239" s="1" t="s">
        <v>56</v>
      </c>
      <c r="P239" s="18">
        <f t="shared" si="18"/>
        <v>46254</v>
      </c>
      <c r="Q239" s="9">
        <f t="shared" si="19"/>
        <v>8000000</v>
      </c>
      <c r="R239" s="1" t="s">
        <v>228</v>
      </c>
      <c r="S239" s="4" t="s">
        <v>47</v>
      </c>
      <c r="T239" s="6"/>
      <c r="U239" s="6"/>
    </row>
    <row r="240" spans="2:21" ht="32.4" customHeight="1" x14ac:dyDescent="0.3">
      <c r="B240" s="16">
        <v>2025</v>
      </c>
      <c r="C240" s="10" t="s">
        <v>714</v>
      </c>
      <c r="D240" s="1" t="s">
        <v>352</v>
      </c>
      <c r="E240" s="11" t="s">
        <v>807</v>
      </c>
      <c r="F240" s="1" t="s">
        <v>806</v>
      </c>
      <c r="G240" s="8">
        <v>44002421</v>
      </c>
      <c r="H240" s="9">
        <v>8000000</v>
      </c>
      <c r="I240" s="3" t="s">
        <v>778</v>
      </c>
      <c r="J240" s="5">
        <v>45889</v>
      </c>
      <c r="K240" s="5">
        <f t="shared" si="20"/>
        <v>45889</v>
      </c>
      <c r="L240" s="5">
        <v>46254</v>
      </c>
      <c r="M240" s="2">
        <v>0</v>
      </c>
      <c r="N240" s="2">
        <v>0</v>
      </c>
      <c r="O240" s="1" t="s">
        <v>56</v>
      </c>
      <c r="P240" s="18">
        <f t="shared" si="18"/>
        <v>46254</v>
      </c>
      <c r="Q240" s="9">
        <f>+H240</f>
        <v>8000000</v>
      </c>
      <c r="R240" s="1" t="s">
        <v>228</v>
      </c>
      <c r="S240" s="4" t="s">
        <v>47</v>
      </c>
      <c r="T240" s="6"/>
      <c r="U240" s="6"/>
    </row>
    <row r="241" spans="2:21" ht="32.4" customHeight="1" x14ac:dyDescent="0.3">
      <c r="B241" s="16">
        <v>2025</v>
      </c>
      <c r="C241" s="10" t="s">
        <v>715</v>
      </c>
      <c r="D241" s="1" t="s">
        <v>352</v>
      </c>
      <c r="E241" s="11" t="s">
        <v>808</v>
      </c>
      <c r="F241" s="1" t="s">
        <v>809</v>
      </c>
      <c r="G241" s="8">
        <v>1007291072</v>
      </c>
      <c r="H241" s="9">
        <v>8000000</v>
      </c>
      <c r="I241" s="3" t="s">
        <v>778</v>
      </c>
      <c r="J241" s="5">
        <v>45895</v>
      </c>
      <c r="K241" s="5">
        <f t="shared" si="20"/>
        <v>45895</v>
      </c>
      <c r="L241" s="5">
        <v>46260</v>
      </c>
      <c r="M241" s="2">
        <v>0</v>
      </c>
      <c r="N241" s="2">
        <v>0</v>
      </c>
      <c r="O241" s="1" t="s">
        <v>56</v>
      </c>
      <c r="P241" s="18">
        <f t="shared" si="18"/>
        <v>46260</v>
      </c>
      <c r="Q241" s="9">
        <f t="shared" si="19"/>
        <v>8000000</v>
      </c>
      <c r="R241" s="1" t="s">
        <v>228</v>
      </c>
      <c r="S241" s="4" t="s">
        <v>47</v>
      </c>
      <c r="T241" s="6"/>
      <c r="U241" s="6"/>
    </row>
    <row r="242" spans="2:21" ht="32.4" customHeight="1" x14ac:dyDescent="0.3">
      <c r="B242" s="16">
        <v>2025</v>
      </c>
      <c r="C242" s="10" t="s">
        <v>716</v>
      </c>
      <c r="D242" s="1" t="s">
        <v>352</v>
      </c>
      <c r="E242" s="11" t="s">
        <v>810</v>
      </c>
      <c r="F242" s="1" t="s">
        <v>811</v>
      </c>
      <c r="G242" s="8" t="s">
        <v>812</v>
      </c>
      <c r="H242" s="9">
        <v>3036880</v>
      </c>
      <c r="I242" s="3" t="s">
        <v>813</v>
      </c>
      <c r="J242" s="5">
        <v>45910</v>
      </c>
      <c r="K242" s="5">
        <f t="shared" si="20"/>
        <v>45910</v>
      </c>
      <c r="L242" s="5">
        <v>46022</v>
      </c>
      <c r="M242" s="2">
        <v>0</v>
      </c>
      <c r="N242" s="2">
        <v>0</v>
      </c>
      <c r="O242" s="1" t="s">
        <v>56</v>
      </c>
      <c r="P242" s="18">
        <f t="shared" si="18"/>
        <v>46022</v>
      </c>
      <c r="Q242" s="9">
        <f t="shared" si="19"/>
        <v>3036880</v>
      </c>
      <c r="R242" s="1" t="s">
        <v>50</v>
      </c>
      <c r="S242" s="4" t="s">
        <v>47</v>
      </c>
      <c r="T242" s="6"/>
      <c r="U242" s="6"/>
    </row>
    <row r="243" spans="2:21" ht="32.4" customHeight="1" x14ac:dyDescent="0.3">
      <c r="B243" s="16">
        <v>2025</v>
      </c>
      <c r="C243" s="10" t="s">
        <v>717</v>
      </c>
      <c r="D243" s="1" t="s">
        <v>352</v>
      </c>
      <c r="E243" s="11" t="s">
        <v>814</v>
      </c>
      <c r="F243" s="1" t="s">
        <v>815</v>
      </c>
      <c r="G243" s="8" t="s">
        <v>816</v>
      </c>
      <c r="H243" s="9">
        <v>10500000</v>
      </c>
      <c r="I243" s="3" t="s">
        <v>817</v>
      </c>
      <c r="J243" s="5">
        <v>45897</v>
      </c>
      <c r="K243" s="5">
        <f t="shared" si="20"/>
        <v>45897</v>
      </c>
      <c r="L243" s="5">
        <v>46022</v>
      </c>
      <c r="M243" s="2">
        <v>0</v>
      </c>
      <c r="N243" s="2">
        <v>0</v>
      </c>
      <c r="O243" s="1" t="s">
        <v>56</v>
      </c>
      <c r="P243" s="18">
        <f>+L243</f>
        <v>46022</v>
      </c>
      <c r="Q243" s="9">
        <f t="shared" si="19"/>
        <v>10500000</v>
      </c>
      <c r="R243" s="1" t="s">
        <v>818</v>
      </c>
      <c r="S243" s="4" t="s">
        <v>47</v>
      </c>
      <c r="T243" s="6"/>
      <c r="U243" s="6"/>
    </row>
    <row r="244" spans="2:21" ht="32.4" customHeight="1" x14ac:dyDescent="0.3">
      <c r="B244" s="16">
        <v>2025</v>
      </c>
      <c r="C244" s="10" t="s">
        <v>718</v>
      </c>
      <c r="D244" s="1" t="s">
        <v>352</v>
      </c>
      <c r="E244" s="11" t="s">
        <v>819</v>
      </c>
      <c r="F244" s="1" t="s">
        <v>820</v>
      </c>
      <c r="G244" s="8">
        <v>1036928983</v>
      </c>
      <c r="H244" s="9">
        <v>8000000</v>
      </c>
      <c r="I244" s="3" t="s">
        <v>778</v>
      </c>
      <c r="J244" s="5">
        <v>45895</v>
      </c>
      <c r="K244" s="5">
        <f t="shared" si="20"/>
        <v>45895</v>
      </c>
      <c r="L244" s="5">
        <v>46260</v>
      </c>
      <c r="M244" s="2">
        <v>0</v>
      </c>
      <c r="N244" s="2">
        <v>0</v>
      </c>
      <c r="O244" s="1" t="s">
        <v>56</v>
      </c>
      <c r="P244" s="18">
        <f t="shared" si="18"/>
        <v>46260</v>
      </c>
      <c r="Q244" s="9">
        <f t="shared" si="19"/>
        <v>8000000</v>
      </c>
      <c r="R244" s="1" t="s">
        <v>228</v>
      </c>
      <c r="S244" s="4" t="s">
        <v>47</v>
      </c>
      <c r="T244" s="6"/>
      <c r="U244" s="6"/>
    </row>
    <row r="245" spans="2:21" ht="32.4" customHeight="1" x14ac:dyDescent="0.3">
      <c r="B245" s="16">
        <v>2025</v>
      </c>
      <c r="C245" s="10" t="s">
        <v>719</v>
      </c>
      <c r="D245" s="1" t="s">
        <v>352</v>
      </c>
      <c r="E245" s="11" t="s">
        <v>821</v>
      </c>
      <c r="F245" s="1" t="s">
        <v>822</v>
      </c>
      <c r="G245" s="8">
        <v>39437446</v>
      </c>
      <c r="H245" s="9">
        <v>8000000</v>
      </c>
      <c r="I245" s="3" t="s">
        <v>778</v>
      </c>
      <c r="J245" s="5">
        <v>45896</v>
      </c>
      <c r="K245" s="5">
        <f t="shared" si="20"/>
        <v>45896</v>
      </c>
      <c r="L245" s="5">
        <v>46261</v>
      </c>
      <c r="M245" s="2">
        <v>0</v>
      </c>
      <c r="N245" s="2">
        <v>0</v>
      </c>
      <c r="O245" s="1" t="s">
        <v>56</v>
      </c>
      <c r="P245" s="18">
        <f t="shared" si="18"/>
        <v>46261</v>
      </c>
      <c r="Q245" s="9">
        <f>+H245</f>
        <v>8000000</v>
      </c>
      <c r="R245" s="1" t="s">
        <v>228</v>
      </c>
      <c r="S245" s="4" t="s">
        <v>47</v>
      </c>
      <c r="T245" s="6"/>
      <c r="U245" s="6"/>
    </row>
    <row r="246" spans="2:21" ht="32.4" customHeight="1" x14ac:dyDescent="0.3">
      <c r="B246" s="16">
        <v>2025</v>
      </c>
      <c r="C246" s="10" t="s">
        <v>720</v>
      </c>
      <c r="D246" s="1" t="s">
        <v>352</v>
      </c>
      <c r="E246" s="11" t="s">
        <v>823</v>
      </c>
      <c r="F246" s="1" t="s">
        <v>824</v>
      </c>
      <c r="G246" s="8">
        <v>70951037</v>
      </c>
      <c r="H246" s="9">
        <v>8000000</v>
      </c>
      <c r="I246" s="3" t="s">
        <v>778</v>
      </c>
      <c r="J246" s="5">
        <v>45896</v>
      </c>
      <c r="K246" s="5">
        <f t="shared" si="20"/>
        <v>45896</v>
      </c>
      <c r="L246" s="5">
        <v>46261</v>
      </c>
      <c r="M246" s="2">
        <v>0</v>
      </c>
      <c r="N246" s="2">
        <v>0</v>
      </c>
      <c r="O246" s="1" t="s">
        <v>56</v>
      </c>
      <c r="P246" s="18">
        <f>+L246</f>
        <v>46261</v>
      </c>
      <c r="Q246" s="9">
        <f t="shared" si="19"/>
        <v>8000000</v>
      </c>
      <c r="R246" s="1" t="s">
        <v>228</v>
      </c>
      <c r="S246" s="4" t="s">
        <v>47</v>
      </c>
      <c r="T246" s="6"/>
      <c r="U246" s="6"/>
    </row>
    <row r="247" spans="2:21" ht="32.4" customHeight="1" x14ac:dyDescent="0.3">
      <c r="B247" s="16">
        <v>2025</v>
      </c>
      <c r="C247" s="10" t="s">
        <v>721</v>
      </c>
      <c r="D247" s="1" t="s">
        <v>352</v>
      </c>
      <c r="E247" s="11" t="s">
        <v>825</v>
      </c>
      <c r="F247" s="1" t="s">
        <v>826</v>
      </c>
      <c r="G247" s="8">
        <v>21628160</v>
      </c>
      <c r="H247" s="9">
        <v>8000000</v>
      </c>
      <c r="I247" s="3" t="s">
        <v>778</v>
      </c>
      <c r="J247" s="5">
        <v>45897</v>
      </c>
      <c r="K247" s="5">
        <f t="shared" si="20"/>
        <v>45897</v>
      </c>
      <c r="L247" s="5">
        <v>46262</v>
      </c>
      <c r="M247" s="2">
        <v>0</v>
      </c>
      <c r="N247" s="2">
        <v>0</v>
      </c>
      <c r="O247" s="1" t="s">
        <v>56</v>
      </c>
      <c r="P247" s="18">
        <f t="shared" si="18"/>
        <v>46262</v>
      </c>
      <c r="Q247" s="9">
        <f t="shared" si="19"/>
        <v>8000000</v>
      </c>
      <c r="R247" s="1" t="s">
        <v>228</v>
      </c>
      <c r="S247" s="4" t="s">
        <v>47</v>
      </c>
      <c r="T247" s="6"/>
      <c r="U247" s="6"/>
    </row>
    <row r="248" spans="2:21" ht="32.4" customHeight="1" x14ac:dyDescent="0.3">
      <c r="B248" s="16">
        <v>2025</v>
      </c>
      <c r="C248" s="10" t="s">
        <v>722</v>
      </c>
      <c r="D248" s="1" t="s">
        <v>352</v>
      </c>
      <c r="E248" s="11" t="s">
        <v>827</v>
      </c>
      <c r="F248" s="1" t="s">
        <v>828</v>
      </c>
      <c r="G248" s="8">
        <v>15426032</v>
      </c>
      <c r="H248" s="9">
        <v>8000000</v>
      </c>
      <c r="I248" s="3" t="s">
        <v>778</v>
      </c>
      <c r="J248" s="5">
        <v>45898</v>
      </c>
      <c r="K248" s="5">
        <f t="shared" si="20"/>
        <v>45898</v>
      </c>
      <c r="L248" s="5">
        <v>46263</v>
      </c>
      <c r="M248" s="2">
        <v>0</v>
      </c>
      <c r="N248" s="2">
        <v>0</v>
      </c>
      <c r="O248" s="1" t="s">
        <v>56</v>
      </c>
      <c r="P248" s="18">
        <f t="shared" si="18"/>
        <v>46263</v>
      </c>
      <c r="Q248" s="9">
        <f t="shared" si="19"/>
        <v>8000000</v>
      </c>
      <c r="R248" s="1" t="s">
        <v>228</v>
      </c>
      <c r="S248" s="4" t="s">
        <v>47</v>
      </c>
      <c r="T248" s="6"/>
      <c r="U248" s="6"/>
    </row>
    <row r="249" spans="2:21" ht="32.4" customHeight="1" x14ac:dyDescent="0.3">
      <c r="B249" s="16">
        <v>2025</v>
      </c>
      <c r="C249" s="10" t="s">
        <v>723</v>
      </c>
      <c r="D249" s="1" t="s">
        <v>352</v>
      </c>
      <c r="E249" s="11" t="s">
        <v>829</v>
      </c>
      <c r="F249" s="1" t="s">
        <v>830</v>
      </c>
      <c r="G249" s="8">
        <v>39453906</v>
      </c>
      <c r="H249" s="9">
        <v>8000000</v>
      </c>
      <c r="I249" s="3" t="s">
        <v>778</v>
      </c>
      <c r="J249" s="5">
        <v>45902</v>
      </c>
      <c r="K249" s="5">
        <f t="shared" si="20"/>
        <v>45902</v>
      </c>
      <c r="L249" s="5">
        <v>46267</v>
      </c>
      <c r="M249" s="2">
        <v>0</v>
      </c>
      <c r="N249" s="2">
        <v>0</v>
      </c>
      <c r="O249" s="1" t="s">
        <v>56</v>
      </c>
      <c r="P249" s="18">
        <f>+L249</f>
        <v>46267</v>
      </c>
      <c r="Q249" s="9">
        <f>+H249</f>
        <v>8000000</v>
      </c>
      <c r="R249" s="1" t="s">
        <v>228</v>
      </c>
      <c r="S249" s="4" t="s">
        <v>47</v>
      </c>
      <c r="T249" s="6"/>
      <c r="U249" s="6"/>
    </row>
    <row r="250" spans="2:21" ht="32.4" customHeight="1" x14ac:dyDescent="0.3">
      <c r="B250" s="16">
        <v>2025</v>
      </c>
      <c r="C250" s="10" t="s">
        <v>724</v>
      </c>
      <c r="D250" s="1" t="s">
        <v>352</v>
      </c>
      <c r="E250" s="11" t="s">
        <v>831</v>
      </c>
      <c r="F250" s="1" t="s">
        <v>832</v>
      </c>
      <c r="G250" s="8">
        <v>39443238</v>
      </c>
      <c r="H250" s="9">
        <v>8000000</v>
      </c>
      <c r="I250" s="3" t="s">
        <v>778</v>
      </c>
      <c r="J250" s="5">
        <v>45897</v>
      </c>
      <c r="K250" s="5">
        <f t="shared" si="20"/>
        <v>45897</v>
      </c>
      <c r="L250" s="5">
        <v>46262</v>
      </c>
      <c r="M250" s="2">
        <v>0</v>
      </c>
      <c r="N250" s="2">
        <v>0</v>
      </c>
      <c r="O250" s="1" t="s">
        <v>56</v>
      </c>
      <c r="P250" s="18">
        <f t="shared" si="18"/>
        <v>46262</v>
      </c>
      <c r="Q250" s="9">
        <f t="shared" si="19"/>
        <v>8000000</v>
      </c>
      <c r="R250" s="1" t="s">
        <v>228</v>
      </c>
      <c r="S250" s="4" t="s">
        <v>47</v>
      </c>
      <c r="T250" s="6"/>
      <c r="U250" s="6"/>
    </row>
    <row r="251" spans="2:21" ht="32.4" customHeight="1" x14ac:dyDescent="0.3">
      <c r="B251" s="16">
        <v>2025</v>
      </c>
      <c r="C251" s="10" t="s">
        <v>725</v>
      </c>
      <c r="D251" s="1" t="s">
        <v>352</v>
      </c>
      <c r="E251" s="11" t="s">
        <v>833</v>
      </c>
      <c r="F251" s="1" t="s">
        <v>834</v>
      </c>
      <c r="G251" s="8">
        <v>15427188</v>
      </c>
      <c r="H251" s="9">
        <v>8000000</v>
      </c>
      <c r="I251" s="3" t="s">
        <v>778</v>
      </c>
      <c r="J251" s="5">
        <v>45901</v>
      </c>
      <c r="K251" s="5">
        <f t="shared" si="20"/>
        <v>45901</v>
      </c>
      <c r="L251" s="5">
        <v>46266</v>
      </c>
      <c r="M251" s="2">
        <v>0</v>
      </c>
      <c r="N251" s="2">
        <v>0</v>
      </c>
      <c r="O251" s="1" t="s">
        <v>56</v>
      </c>
      <c r="P251" s="18">
        <f t="shared" si="18"/>
        <v>46266</v>
      </c>
      <c r="Q251" s="9">
        <f t="shared" si="19"/>
        <v>8000000</v>
      </c>
      <c r="R251" s="1" t="s">
        <v>696</v>
      </c>
      <c r="S251" s="4" t="s">
        <v>47</v>
      </c>
      <c r="T251" s="6"/>
      <c r="U251" s="6"/>
    </row>
    <row r="252" spans="2:21" ht="32.4" customHeight="1" x14ac:dyDescent="0.3">
      <c r="B252" s="16">
        <v>2025</v>
      </c>
      <c r="C252" s="10" t="s">
        <v>726</v>
      </c>
      <c r="D252" s="1" t="s">
        <v>352</v>
      </c>
      <c r="E252" s="11" t="s">
        <v>835</v>
      </c>
      <c r="F252" s="1" t="s">
        <v>836</v>
      </c>
      <c r="G252" s="8">
        <v>70728505</v>
      </c>
      <c r="H252" s="9">
        <v>8000000</v>
      </c>
      <c r="I252" s="3" t="s">
        <v>778</v>
      </c>
      <c r="J252" s="5">
        <v>45901</v>
      </c>
      <c r="K252" s="5">
        <f t="shared" si="20"/>
        <v>45901</v>
      </c>
      <c r="L252" s="5">
        <v>46266</v>
      </c>
      <c r="M252" s="2">
        <v>0</v>
      </c>
      <c r="N252" s="2">
        <v>0</v>
      </c>
      <c r="O252" s="1" t="s">
        <v>56</v>
      </c>
      <c r="P252" s="18">
        <f t="shared" si="18"/>
        <v>46266</v>
      </c>
      <c r="Q252" s="9">
        <f t="shared" si="19"/>
        <v>8000000</v>
      </c>
      <c r="R252" s="1" t="s">
        <v>696</v>
      </c>
      <c r="S252" s="4" t="s">
        <v>47</v>
      </c>
      <c r="T252" s="6"/>
      <c r="U252" s="6"/>
    </row>
    <row r="253" spans="2:21" ht="32.4" customHeight="1" x14ac:dyDescent="0.3">
      <c r="B253" s="16">
        <v>2025</v>
      </c>
      <c r="C253" s="10" t="s">
        <v>727</v>
      </c>
      <c r="D253" s="1" t="s">
        <v>352</v>
      </c>
      <c r="E253" s="11" t="s">
        <v>837</v>
      </c>
      <c r="F253" s="1" t="s">
        <v>838</v>
      </c>
      <c r="G253" s="8">
        <v>1047971012</v>
      </c>
      <c r="H253" s="9">
        <v>8000000</v>
      </c>
      <c r="I253" s="3" t="s">
        <v>778</v>
      </c>
      <c r="J253" s="5">
        <v>45901</v>
      </c>
      <c r="K253" s="5">
        <f t="shared" si="20"/>
        <v>45901</v>
      </c>
      <c r="L253" s="5">
        <v>46266</v>
      </c>
      <c r="M253" s="2">
        <v>0</v>
      </c>
      <c r="N253" s="2">
        <v>0</v>
      </c>
      <c r="O253" s="1" t="s">
        <v>56</v>
      </c>
      <c r="P253" s="18">
        <f>+L253</f>
        <v>46266</v>
      </c>
      <c r="Q253" s="9">
        <f t="shared" si="19"/>
        <v>8000000</v>
      </c>
      <c r="R253" s="1" t="s">
        <v>696</v>
      </c>
      <c r="S253" s="4" t="s">
        <v>47</v>
      </c>
      <c r="T253" s="6"/>
      <c r="U253" s="6"/>
    </row>
    <row r="254" spans="2:21" ht="32.4" customHeight="1" x14ac:dyDescent="0.3">
      <c r="B254" s="16">
        <v>2025</v>
      </c>
      <c r="C254" s="10" t="s">
        <v>728</v>
      </c>
      <c r="D254" s="1" t="s">
        <v>352</v>
      </c>
      <c r="E254" s="11" t="s">
        <v>839</v>
      </c>
      <c r="F254" s="1" t="s">
        <v>840</v>
      </c>
      <c r="G254" s="8">
        <v>39448022</v>
      </c>
      <c r="H254" s="9">
        <v>8000000</v>
      </c>
      <c r="I254" s="3" t="s">
        <v>778</v>
      </c>
      <c r="J254" s="5">
        <v>45902</v>
      </c>
      <c r="K254" s="5">
        <f t="shared" si="20"/>
        <v>45902</v>
      </c>
      <c r="L254" s="5">
        <v>46267</v>
      </c>
      <c r="M254" s="2">
        <v>0</v>
      </c>
      <c r="N254" s="2">
        <v>0</v>
      </c>
      <c r="O254" s="1" t="s">
        <v>56</v>
      </c>
      <c r="P254" s="18">
        <f t="shared" si="18"/>
        <v>46267</v>
      </c>
      <c r="Q254" s="9">
        <f>+H254</f>
        <v>8000000</v>
      </c>
      <c r="R254" s="1" t="s">
        <v>696</v>
      </c>
      <c r="S254" s="4" t="s">
        <v>47</v>
      </c>
      <c r="T254" s="6"/>
      <c r="U254" s="6"/>
    </row>
    <row r="255" spans="2:21" ht="32.4" customHeight="1" x14ac:dyDescent="0.3">
      <c r="B255" s="16">
        <v>2025</v>
      </c>
      <c r="C255" s="10" t="s">
        <v>729</v>
      </c>
      <c r="D255" s="1" t="s">
        <v>352</v>
      </c>
      <c r="E255" s="11" t="s">
        <v>841</v>
      </c>
      <c r="F255" s="1" t="s">
        <v>840</v>
      </c>
      <c r="G255" s="8">
        <v>39448022</v>
      </c>
      <c r="H255" s="9">
        <v>8000000</v>
      </c>
      <c r="I255" s="3" t="s">
        <v>778</v>
      </c>
      <c r="J255" s="5">
        <v>45902</v>
      </c>
      <c r="K255" s="5">
        <f t="shared" si="20"/>
        <v>45902</v>
      </c>
      <c r="L255" s="5">
        <v>46267</v>
      </c>
      <c r="M255" s="2">
        <v>0</v>
      </c>
      <c r="N255" s="2">
        <v>0</v>
      </c>
      <c r="O255" s="1" t="s">
        <v>56</v>
      </c>
      <c r="P255" s="18">
        <f t="shared" si="18"/>
        <v>46267</v>
      </c>
      <c r="Q255" s="9">
        <f t="shared" si="19"/>
        <v>8000000</v>
      </c>
      <c r="R255" s="1" t="s">
        <v>696</v>
      </c>
      <c r="S255" s="4" t="s">
        <v>47</v>
      </c>
      <c r="T255" s="6"/>
      <c r="U255" s="6"/>
    </row>
    <row r="256" spans="2:21" ht="32.4" customHeight="1" x14ac:dyDescent="0.3">
      <c r="B256" s="16">
        <v>2025</v>
      </c>
      <c r="C256" s="10" t="s">
        <v>730</v>
      </c>
      <c r="D256" s="1" t="s">
        <v>352</v>
      </c>
      <c r="E256" s="11" t="s">
        <v>842</v>
      </c>
      <c r="F256" s="1" t="s">
        <v>843</v>
      </c>
      <c r="G256" s="8">
        <v>1093755557</v>
      </c>
      <c r="H256" s="9">
        <v>8000000</v>
      </c>
      <c r="I256" s="3" t="s">
        <v>778</v>
      </c>
      <c r="J256" s="5">
        <v>45903</v>
      </c>
      <c r="K256" s="5">
        <f t="shared" si="20"/>
        <v>45903</v>
      </c>
      <c r="L256" s="5">
        <v>46268</v>
      </c>
      <c r="M256" s="2">
        <v>0</v>
      </c>
      <c r="N256" s="2">
        <v>0</v>
      </c>
      <c r="O256" s="1" t="s">
        <v>56</v>
      </c>
      <c r="P256" s="18">
        <f t="shared" si="18"/>
        <v>46268</v>
      </c>
      <c r="Q256" s="9">
        <f t="shared" si="19"/>
        <v>8000000</v>
      </c>
      <c r="R256" s="1" t="s">
        <v>696</v>
      </c>
      <c r="S256" s="4" t="s">
        <v>47</v>
      </c>
      <c r="T256" s="6"/>
      <c r="U256" s="6"/>
    </row>
    <row r="257" spans="2:21" ht="32.4" customHeight="1" x14ac:dyDescent="0.3">
      <c r="B257" s="16">
        <v>2025</v>
      </c>
      <c r="C257" s="10" t="s">
        <v>731</v>
      </c>
      <c r="D257" s="1" t="s">
        <v>352</v>
      </c>
      <c r="E257" s="11" t="s">
        <v>844</v>
      </c>
      <c r="F257" s="1" t="s">
        <v>843</v>
      </c>
      <c r="G257" s="8">
        <v>1093755557</v>
      </c>
      <c r="H257" s="9">
        <v>8000000</v>
      </c>
      <c r="I257" s="3" t="s">
        <v>778</v>
      </c>
      <c r="J257" s="5">
        <v>45903</v>
      </c>
      <c r="K257" s="5">
        <f t="shared" si="20"/>
        <v>45903</v>
      </c>
      <c r="L257" s="5">
        <v>46268</v>
      </c>
      <c r="M257" s="2">
        <v>0</v>
      </c>
      <c r="N257" s="2">
        <v>0</v>
      </c>
      <c r="O257" s="1" t="s">
        <v>56</v>
      </c>
      <c r="P257" s="18">
        <f t="shared" si="18"/>
        <v>46268</v>
      </c>
      <c r="Q257" s="9">
        <f t="shared" si="19"/>
        <v>8000000</v>
      </c>
      <c r="R257" s="1" t="s">
        <v>696</v>
      </c>
      <c r="S257" s="4" t="s">
        <v>47</v>
      </c>
      <c r="T257" s="6"/>
      <c r="U257" s="6"/>
    </row>
    <row r="258" spans="2:21" ht="32.4" customHeight="1" x14ac:dyDescent="0.3">
      <c r="B258" s="16">
        <v>2025</v>
      </c>
      <c r="C258" s="10" t="s">
        <v>732</v>
      </c>
      <c r="D258" s="1" t="s">
        <v>352</v>
      </c>
      <c r="E258" s="11" t="s">
        <v>845</v>
      </c>
      <c r="F258" s="1" t="s">
        <v>843</v>
      </c>
      <c r="G258" s="8">
        <v>1093755557</v>
      </c>
      <c r="H258" s="9">
        <v>8000000</v>
      </c>
      <c r="I258" s="3" t="s">
        <v>778</v>
      </c>
      <c r="J258" s="5">
        <v>45903</v>
      </c>
      <c r="K258" s="5">
        <f t="shared" si="20"/>
        <v>45903</v>
      </c>
      <c r="L258" s="5">
        <v>46268</v>
      </c>
      <c r="M258" s="2">
        <v>0</v>
      </c>
      <c r="N258" s="2">
        <v>0</v>
      </c>
      <c r="O258" s="1" t="s">
        <v>56</v>
      </c>
      <c r="P258" s="18">
        <f t="shared" si="18"/>
        <v>46268</v>
      </c>
      <c r="Q258" s="9">
        <f t="shared" si="19"/>
        <v>8000000</v>
      </c>
      <c r="R258" s="1" t="s">
        <v>696</v>
      </c>
      <c r="S258" s="4" t="s">
        <v>47</v>
      </c>
      <c r="T258" s="6"/>
      <c r="U258" s="6"/>
    </row>
    <row r="259" spans="2:21" ht="32.4" customHeight="1" x14ac:dyDescent="0.3">
      <c r="B259" s="16">
        <v>2025</v>
      </c>
      <c r="C259" s="10" t="s">
        <v>733</v>
      </c>
      <c r="D259" s="1" t="s">
        <v>352</v>
      </c>
      <c r="E259" s="11" t="s">
        <v>846</v>
      </c>
      <c r="F259" s="1" t="s">
        <v>856</v>
      </c>
      <c r="G259" s="8">
        <v>15431819</v>
      </c>
      <c r="H259" s="9">
        <v>8000000</v>
      </c>
      <c r="I259" s="3" t="s">
        <v>778</v>
      </c>
      <c r="J259" s="5">
        <v>45902</v>
      </c>
      <c r="K259" s="5">
        <f t="shared" si="20"/>
        <v>45902</v>
      </c>
      <c r="L259" s="5">
        <v>46267</v>
      </c>
      <c r="M259" s="2">
        <v>0</v>
      </c>
      <c r="N259" s="2">
        <v>0</v>
      </c>
      <c r="O259" s="1" t="s">
        <v>56</v>
      </c>
      <c r="P259" s="18">
        <f>+L259</f>
        <v>46267</v>
      </c>
      <c r="Q259" s="9">
        <f t="shared" si="19"/>
        <v>8000000</v>
      </c>
      <c r="R259" s="1" t="s">
        <v>696</v>
      </c>
      <c r="S259" s="4" t="s">
        <v>47</v>
      </c>
      <c r="T259" s="6"/>
      <c r="U259" s="6"/>
    </row>
    <row r="260" spans="2:21" ht="32.4" customHeight="1" x14ac:dyDescent="0.3">
      <c r="B260" s="16">
        <v>2025</v>
      </c>
      <c r="C260" s="10" t="s">
        <v>734</v>
      </c>
      <c r="D260" s="1" t="s">
        <v>352</v>
      </c>
      <c r="E260" s="11" t="s">
        <v>858</v>
      </c>
      <c r="F260" s="1" t="s">
        <v>857</v>
      </c>
      <c r="G260" s="8">
        <v>15431819</v>
      </c>
      <c r="H260" s="9">
        <v>8000000</v>
      </c>
      <c r="I260" s="3" t="s">
        <v>778</v>
      </c>
      <c r="J260" s="5">
        <v>45903</v>
      </c>
      <c r="K260" s="5">
        <f t="shared" si="20"/>
        <v>45903</v>
      </c>
      <c r="L260" s="5">
        <v>46268</v>
      </c>
      <c r="M260" s="2">
        <v>0</v>
      </c>
      <c r="N260" s="2">
        <v>0</v>
      </c>
      <c r="O260" s="1" t="s">
        <v>56</v>
      </c>
      <c r="P260" s="18">
        <f t="shared" si="18"/>
        <v>46268</v>
      </c>
      <c r="Q260" s="9">
        <f t="shared" si="19"/>
        <v>8000000</v>
      </c>
      <c r="R260" s="1" t="s">
        <v>696</v>
      </c>
      <c r="S260" s="4" t="s">
        <v>47</v>
      </c>
      <c r="T260" s="6"/>
      <c r="U260" s="6"/>
    </row>
    <row r="261" spans="2:21" ht="32.4" customHeight="1" x14ac:dyDescent="0.3">
      <c r="B261" s="16">
        <v>2025</v>
      </c>
      <c r="C261" s="10" t="s">
        <v>735</v>
      </c>
      <c r="D261" s="1" t="s">
        <v>352</v>
      </c>
      <c r="E261" s="11" t="s">
        <v>847</v>
      </c>
      <c r="F261" s="1" t="s">
        <v>859</v>
      </c>
      <c r="G261" s="8">
        <v>1041325927</v>
      </c>
      <c r="H261" s="9">
        <v>8000000</v>
      </c>
      <c r="I261" s="3" t="s">
        <v>778</v>
      </c>
      <c r="J261" s="5">
        <v>45903</v>
      </c>
      <c r="K261" s="5">
        <f t="shared" si="20"/>
        <v>45903</v>
      </c>
      <c r="L261" s="5">
        <v>46268</v>
      </c>
      <c r="M261" s="2">
        <v>0</v>
      </c>
      <c r="N261" s="2">
        <v>0</v>
      </c>
      <c r="O261" s="1" t="s">
        <v>56</v>
      </c>
      <c r="P261" s="18">
        <f t="shared" si="18"/>
        <v>46268</v>
      </c>
      <c r="Q261" s="9">
        <f t="shared" si="19"/>
        <v>8000000</v>
      </c>
      <c r="R261" s="1" t="s">
        <v>696</v>
      </c>
      <c r="S261" s="4" t="s">
        <v>47</v>
      </c>
      <c r="T261" s="6"/>
      <c r="U261" s="6"/>
    </row>
    <row r="262" spans="2:21" ht="32.4" customHeight="1" x14ac:dyDescent="0.3">
      <c r="B262" s="16">
        <v>2025</v>
      </c>
      <c r="C262" s="10" t="s">
        <v>736</v>
      </c>
      <c r="D262" s="1" t="s">
        <v>352</v>
      </c>
      <c r="E262" s="11" t="s">
        <v>861</v>
      </c>
      <c r="F262" s="1" t="s">
        <v>860</v>
      </c>
      <c r="G262" s="8">
        <v>15439967</v>
      </c>
      <c r="H262" s="9">
        <v>8000000</v>
      </c>
      <c r="I262" s="3" t="s">
        <v>778</v>
      </c>
      <c r="J262" s="5">
        <v>45905</v>
      </c>
      <c r="K262" s="5">
        <f t="shared" si="20"/>
        <v>45905</v>
      </c>
      <c r="L262" s="5">
        <v>46270</v>
      </c>
      <c r="M262" s="2">
        <v>0</v>
      </c>
      <c r="N262" s="2">
        <v>0</v>
      </c>
      <c r="O262" s="1" t="s">
        <v>56</v>
      </c>
      <c r="P262" s="18">
        <f t="shared" si="18"/>
        <v>46270</v>
      </c>
      <c r="Q262" s="9">
        <f t="shared" si="19"/>
        <v>8000000</v>
      </c>
      <c r="R262" s="1" t="s">
        <v>696</v>
      </c>
      <c r="S262" s="4" t="s">
        <v>47</v>
      </c>
      <c r="T262" s="6"/>
      <c r="U262" s="6"/>
    </row>
    <row r="263" spans="2:21" ht="32.4" customHeight="1" x14ac:dyDescent="0.3">
      <c r="B263" s="16">
        <v>2025</v>
      </c>
      <c r="C263" s="10" t="s">
        <v>737</v>
      </c>
      <c r="D263" s="1" t="s">
        <v>352</v>
      </c>
      <c r="E263" s="11" t="s">
        <v>848</v>
      </c>
      <c r="F263" s="1" t="s">
        <v>849</v>
      </c>
      <c r="G263" s="8">
        <v>71117206</v>
      </c>
      <c r="H263" s="9">
        <v>8000000</v>
      </c>
      <c r="I263" s="3" t="s">
        <v>778</v>
      </c>
      <c r="J263" s="5">
        <v>45905</v>
      </c>
      <c r="K263" s="5">
        <f t="shared" si="20"/>
        <v>45905</v>
      </c>
      <c r="L263" s="5">
        <v>46270</v>
      </c>
      <c r="M263" s="2">
        <v>0</v>
      </c>
      <c r="N263" s="2">
        <v>0</v>
      </c>
      <c r="O263" s="1" t="s">
        <v>56</v>
      </c>
      <c r="P263" s="18">
        <f t="shared" si="18"/>
        <v>46270</v>
      </c>
      <c r="Q263" s="9">
        <f t="shared" si="19"/>
        <v>8000000</v>
      </c>
      <c r="R263" s="1" t="s">
        <v>696</v>
      </c>
      <c r="S263" s="4" t="s">
        <v>47</v>
      </c>
      <c r="T263" s="6"/>
      <c r="U263" s="6"/>
    </row>
    <row r="264" spans="2:21" ht="32.4" customHeight="1" x14ac:dyDescent="0.3">
      <c r="B264" s="16">
        <v>2025</v>
      </c>
      <c r="C264" s="10" t="s">
        <v>738</v>
      </c>
      <c r="D264" s="1" t="s">
        <v>352</v>
      </c>
      <c r="E264" s="11" t="s">
        <v>850</v>
      </c>
      <c r="F264" s="1" t="s">
        <v>851</v>
      </c>
      <c r="G264" s="8">
        <v>39440802</v>
      </c>
      <c r="H264" s="9">
        <v>8000000</v>
      </c>
      <c r="I264" s="3" t="s">
        <v>778</v>
      </c>
      <c r="J264" s="5">
        <v>45905</v>
      </c>
      <c r="K264" s="5">
        <f t="shared" si="20"/>
        <v>45905</v>
      </c>
      <c r="L264" s="5">
        <v>46270</v>
      </c>
      <c r="M264" s="2">
        <v>0</v>
      </c>
      <c r="N264" s="2">
        <v>0</v>
      </c>
      <c r="O264" s="1" t="s">
        <v>56</v>
      </c>
      <c r="P264" s="18">
        <f t="shared" si="18"/>
        <v>46270</v>
      </c>
      <c r="Q264" s="9">
        <f t="shared" si="19"/>
        <v>8000000</v>
      </c>
      <c r="R264" s="1" t="s">
        <v>696</v>
      </c>
      <c r="S264" s="4" t="s">
        <v>47</v>
      </c>
      <c r="T264" s="6"/>
      <c r="U264" s="6"/>
    </row>
    <row r="265" spans="2:21" ht="32.4" customHeight="1" x14ac:dyDescent="0.3">
      <c r="B265" s="16">
        <v>2025</v>
      </c>
      <c r="C265" s="10" t="s">
        <v>739</v>
      </c>
      <c r="D265" s="1" t="s">
        <v>352</v>
      </c>
      <c r="E265" s="11" t="s">
        <v>852</v>
      </c>
      <c r="F265" s="1" t="s">
        <v>853</v>
      </c>
      <c r="G265" s="8">
        <v>15444137</v>
      </c>
      <c r="H265" s="9">
        <v>8000000</v>
      </c>
      <c r="I265" s="3" t="s">
        <v>778</v>
      </c>
      <c r="J265" s="5">
        <v>45905</v>
      </c>
      <c r="K265" s="5">
        <f t="shared" si="20"/>
        <v>45905</v>
      </c>
      <c r="L265" s="5">
        <v>46270</v>
      </c>
      <c r="M265" s="2">
        <v>0</v>
      </c>
      <c r="N265" s="2">
        <v>0</v>
      </c>
      <c r="O265" s="1" t="s">
        <v>56</v>
      </c>
      <c r="P265" s="18">
        <f>+L265</f>
        <v>46270</v>
      </c>
      <c r="Q265" s="9">
        <f t="shared" si="19"/>
        <v>8000000</v>
      </c>
      <c r="R265" s="1" t="s">
        <v>696</v>
      </c>
      <c r="S265" s="4" t="s">
        <v>47</v>
      </c>
      <c r="T265" s="6"/>
      <c r="U265" s="6"/>
    </row>
    <row r="266" spans="2:21" ht="32.4" customHeight="1" x14ac:dyDescent="0.3">
      <c r="B266" s="16">
        <v>2025</v>
      </c>
      <c r="C266" s="10" t="s">
        <v>740</v>
      </c>
      <c r="D266" s="1" t="s">
        <v>352</v>
      </c>
      <c r="E266" s="11" t="s">
        <v>854</v>
      </c>
      <c r="F266" s="1" t="s">
        <v>855</v>
      </c>
      <c r="G266" s="8">
        <v>3597868</v>
      </c>
      <c r="H266" s="9">
        <v>8000000</v>
      </c>
      <c r="I266" s="3" t="s">
        <v>778</v>
      </c>
      <c r="J266" s="5">
        <v>45909</v>
      </c>
      <c r="K266" s="5">
        <f t="shared" si="20"/>
        <v>45909</v>
      </c>
      <c r="L266" s="5">
        <v>46274</v>
      </c>
      <c r="M266" s="2">
        <v>0</v>
      </c>
      <c r="N266" s="2">
        <v>0</v>
      </c>
      <c r="O266" s="1" t="s">
        <v>56</v>
      </c>
      <c r="P266" s="18">
        <f t="shared" si="18"/>
        <v>46274</v>
      </c>
      <c r="Q266" s="9">
        <f t="shared" si="19"/>
        <v>8000000</v>
      </c>
      <c r="R266" s="1" t="s">
        <v>696</v>
      </c>
      <c r="S266" s="4" t="s">
        <v>47</v>
      </c>
      <c r="T266" s="6"/>
      <c r="U266" s="6"/>
    </row>
    <row r="267" spans="2:21" ht="32.4" customHeight="1" x14ac:dyDescent="0.3">
      <c r="B267" s="16">
        <v>2025</v>
      </c>
      <c r="C267" s="10" t="s">
        <v>741</v>
      </c>
      <c r="D267" s="1" t="s">
        <v>352</v>
      </c>
      <c r="E267" s="11" t="s">
        <v>862</v>
      </c>
      <c r="F267" s="1" t="s">
        <v>863</v>
      </c>
      <c r="G267" s="8">
        <v>39457809</v>
      </c>
      <c r="H267" s="9">
        <v>8000000</v>
      </c>
      <c r="I267" s="3" t="s">
        <v>778</v>
      </c>
      <c r="J267" s="5">
        <v>45909</v>
      </c>
      <c r="K267" s="5">
        <f t="shared" si="20"/>
        <v>45909</v>
      </c>
      <c r="L267" s="5">
        <v>46274</v>
      </c>
      <c r="M267" s="2">
        <v>0</v>
      </c>
      <c r="N267" s="2">
        <v>0</v>
      </c>
      <c r="O267" s="1" t="s">
        <v>56</v>
      </c>
      <c r="P267" s="18">
        <f t="shared" si="18"/>
        <v>46274</v>
      </c>
      <c r="Q267" s="9">
        <f t="shared" si="19"/>
        <v>8000000</v>
      </c>
      <c r="R267" s="1" t="s">
        <v>696</v>
      </c>
      <c r="S267" s="4" t="s">
        <v>47</v>
      </c>
      <c r="T267" s="6"/>
      <c r="U267" s="6"/>
    </row>
    <row r="268" spans="2:21" ht="32.4" customHeight="1" x14ac:dyDescent="0.3">
      <c r="B268" s="16">
        <v>2025</v>
      </c>
      <c r="C268" s="10" t="s">
        <v>742</v>
      </c>
      <c r="D268" s="1" t="s">
        <v>352</v>
      </c>
      <c r="E268" s="11" t="s">
        <v>864</v>
      </c>
      <c r="F268" s="1" t="s">
        <v>865</v>
      </c>
      <c r="G268" s="8">
        <v>1038407523</v>
      </c>
      <c r="H268" s="9">
        <v>8000000</v>
      </c>
      <c r="I268" s="3" t="s">
        <v>778</v>
      </c>
      <c r="J268" s="5">
        <v>45909</v>
      </c>
      <c r="K268" s="5">
        <f t="shared" si="20"/>
        <v>45909</v>
      </c>
      <c r="L268" s="5">
        <v>46274</v>
      </c>
      <c r="M268" s="2">
        <v>0</v>
      </c>
      <c r="N268" s="2">
        <v>0</v>
      </c>
      <c r="O268" s="1" t="s">
        <v>56</v>
      </c>
      <c r="P268" s="18">
        <f t="shared" si="18"/>
        <v>46274</v>
      </c>
      <c r="Q268" s="9">
        <f t="shared" si="19"/>
        <v>8000000</v>
      </c>
      <c r="R268" s="1" t="s">
        <v>696</v>
      </c>
      <c r="S268" s="4" t="s">
        <v>47</v>
      </c>
      <c r="T268" s="6"/>
      <c r="U268" s="6"/>
    </row>
    <row r="269" spans="2:21" ht="32.4" customHeight="1" x14ac:dyDescent="0.3">
      <c r="B269" s="16">
        <v>2025</v>
      </c>
      <c r="C269" s="10" t="s">
        <v>743</v>
      </c>
      <c r="D269" s="1" t="s">
        <v>352</v>
      </c>
      <c r="E269" s="11" t="s">
        <v>866</v>
      </c>
      <c r="F269" s="1" t="s">
        <v>867</v>
      </c>
      <c r="G269" s="8">
        <v>15440585</v>
      </c>
      <c r="H269" s="9">
        <v>8000000</v>
      </c>
      <c r="I269" s="3" t="s">
        <v>778</v>
      </c>
      <c r="J269" s="5">
        <v>45910</v>
      </c>
      <c r="K269" s="5">
        <f t="shared" si="20"/>
        <v>45910</v>
      </c>
      <c r="L269" s="5">
        <v>46275</v>
      </c>
      <c r="M269" s="2">
        <v>0</v>
      </c>
      <c r="N269" s="2">
        <v>0</v>
      </c>
      <c r="O269" s="1" t="s">
        <v>56</v>
      </c>
      <c r="P269" s="18">
        <f t="shared" si="18"/>
        <v>46275</v>
      </c>
      <c r="Q269" s="9">
        <f t="shared" si="19"/>
        <v>8000000</v>
      </c>
      <c r="R269" s="1" t="s">
        <v>696</v>
      </c>
      <c r="S269" s="4" t="s">
        <v>47</v>
      </c>
      <c r="T269" s="6"/>
      <c r="U269" s="6"/>
    </row>
    <row r="270" spans="2:21" ht="32.4" customHeight="1" x14ac:dyDescent="0.3">
      <c r="B270" s="16">
        <v>2025</v>
      </c>
      <c r="C270" s="10" t="s">
        <v>744</v>
      </c>
      <c r="D270" s="1" t="s">
        <v>352</v>
      </c>
      <c r="E270" s="11" t="s">
        <v>868</v>
      </c>
      <c r="F270" s="1" t="s">
        <v>869</v>
      </c>
      <c r="G270" s="8">
        <v>70901786</v>
      </c>
      <c r="H270" s="9">
        <v>8000000</v>
      </c>
      <c r="I270" s="3" t="s">
        <v>778</v>
      </c>
      <c r="J270" s="5">
        <v>45910</v>
      </c>
      <c r="K270" s="5">
        <f t="shared" si="20"/>
        <v>45910</v>
      </c>
      <c r="L270" s="5">
        <v>46275</v>
      </c>
      <c r="M270" s="2">
        <v>0</v>
      </c>
      <c r="N270" s="2">
        <v>0</v>
      </c>
      <c r="O270" s="1" t="s">
        <v>56</v>
      </c>
      <c r="P270" s="18">
        <f>+L270</f>
        <v>46275</v>
      </c>
      <c r="Q270" s="9">
        <f t="shared" si="19"/>
        <v>8000000</v>
      </c>
      <c r="R270" s="1" t="s">
        <v>696</v>
      </c>
      <c r="S270" s="4" t="s">
        <v>47</v>
      </c>
      <c r="T270" s="6"/>
      <c r="U270" s="6"/>
    </row>
    <row r="271" spans="2:21" ht="32.4" customHeight="1" x14ac:dyDescent="0.3">
      <c r="B271" s="16">
        <v>2025</v>
      </c>
      <c r="C271" s="10" t="s">
        <v>745</v>
      </c>
      <c r="D271" s="1" t="s">
        <v>352</v>
      </c>
      <c r="E271" s="11" t="s">
        <v>870</v>
      </c>
      <c r="F271" s="1" t="s">
        <v>869</v>
      </c>
      <c r="G271" s="8">
        <v>70901786</v>
      </c>
      <c r="H271" s="9">
        <v>8000000</v>
      </c>
      <c r="I271" s="3" t="s">
        <v>778</v>
      </c>
      <c r="J271" s="5">
        <v>45910</v>
      </c>
      <c r="K271" s="5">
        <f t="shared" si="20"/>
        <v>45910</v>
      </c>
      <c r="L271" s="5">
        <v>46275</v>
      </c>
      <c r="M271" s="2">
        <v>0</v>
      </c>
      <c r="N271" s="2">
        <v>0</v>
      </c>
      <c r="O271" s="1" t="s">
        <v>56</v>
      </c>
      <c r="P271" s="18">
        <f t="shared" si="18"/>
        <v>46275</v>
      </c>
      <c r="Q271" s="9">
        <f t="shared" si="19"/>
        <v>8000000</v>
      </c>
      <c r="R271" s="1" t="s">
        <v>696</v>
      </c>
      <c r="S271" s="4" t="s">
        <v>47</v>
      </c>
      <c r="T271" s="6"/>
      <c r="U271" s="6"/>
    </row>
    <row r="272" spans="2:21" ht="32.4" customHeight="1" x14ac:dyDescent="0.3">
      <c r="B272" s="16">
        <v>2025</v>
      </c>
      <c r="C272" s="10" t="s">
        <v>746</v>
      </c>
      <c r="D272" s="1" t="s">
        <v>352</v>
      </c>
      <c r="E272" s="11" t="s">
        <v>871</v>
      </c>
      <c r="F272" s="1" t="s">
        <v>869</v>
      </c>
      <c r="G272" s="8">
        <v>70901786</v>
      </c>
      <c r="H272" s="9">
        <v>8000000</v>
      </c>
      <c r="I272" s="3" t="s">
        <v>778</v>
      </c>
      <c r="J272" s="5">
        <v>45910</v>
      </c>
      <c r="K272" s="5">
        <f t="shared" si="20"/>
        <v>45910</v>
      </c>
      <c r="L272" s="5">
        <v>46275</v>
      </c>
      <c r="M272" s="2">
        <v>0</v>
      </c>
      <c r="N272" s="2">
        <v>0</v>
      </c>
      <c r="O272" s="1" t="s">
        <v>56</v>
      </c>
      <c r="P272" s="18">
        <f t="shared" si="18"/>
        <v>46275</v>
      </c>
      <c r="Q272" s="9">
        <f t="shared" si="19"/>
        <v>8000000</v>
      </c>
      <c r="R272" s="1" t="s">
        <v>696</v>
      </c>
      <c r="S272" s="4" t="s">
        <v>47</v>
      </c>
      <c r="T272" s="6"/>
      <c r="U272" s="6"/>
    </row>
    <row r="273" spans="2:21" ht="32.4" customHeight="1" x14ac:dyDescent="0.3">
      <c r="B273" s="16">
        <v>2025</v>
      </c>
      <c r="C273" s="10" t="s">
        <v>747</v>
      </c>
      <c r="D273" s="1" t="s">
        <v>352</v>
      </c>
      <c r="E273" s="11" t="s">
        <v>872</v>
      </c>
      <c r="F273" s="1" t="s">
        <v>869</v>
      </c>
      <c r="G273" s="8">
        <v>70901786</v>
      </c>
      <c r="H273" s="9">
        <v>8000000</v>
      </c>
      <c r="I273" s="3" t="s">
        <v>778</v>
      </c>
      <c r="J273" s="5">
        <v>45910</v>
      </c>
      <c r="K273" s="5">
        <f>+J273</f>
        <v>45910</v>
      </c>
      <c r="L273" s="5">
        <v>46275</v>
      </c>
      <c r="M273" s="2">
        <v>0</v>
      </c>
      <c r="N273" s="2">
        <v>0</v>
      </c>
      <c r="O273" s="1" t="s">
        <v>56</v>
      </c>
      <c r="P273" s="18">
        <f t="shared" si="18"/>
        <v>46275</v>
      </c>
      <c r="Q273" s="9">
        <f t="shared" si="19"/>
        <v>8000000</v>
      </c>
      <c r="R273" s="1" t="s">
        <v>696</v>
      </c>
      <c r="S273" s="4" t="s">
        <v>47</v>
      </c>
      <c r="T273" s="6"/>
      <c r="U273" s="6"/>
    </row>
    <row r="274" spans="2:21" ht="32.4" customHeight="1" x14ac:dyDescent="0.3">
      <c r="B274" s="16">
        <v>2025</v>
      </c>
      <c r="C274" s="10" t="s">
        <v>748</v>
      </c>
      <c r="D274" s="1" t="s">
        <v>352</v>
      </c>
      <c r="E274" s="11" t="s">
        <v>873</v>
      </c>
      <c r="F274" s="1" t="s">
        <v>869</v>
      </c>
      <c r="G274" s="8">
        <v>70901786</v>
      </c>
      <c r="H274" s="9">
        <v>8000000</v>
      </c>
      <c r="I274" s="3" t="s">
        <v>778</v>
      </c>
      <c r="J274" s="5">
        <v>45910</v>
      </c>
      <c r="K274" s="5">
        <f t="shared" si="20"/>
        <v>45910</v>
      </c>
      <c r="L274" s="5">
        <v>46275</v>
      </c>
      <c r="M274" s="2">
        <v>0</v>
      </c>
      <c r="N274" s="2">
        <v>0</v>
      </c>
      <c r="O274" s="1" t="s">
        <v>56</v>
      </c>
      <c r="P274" s="18">
        <f t="shared" si="18"/>
        <v>46275</v>
      </c>
      <c r="Q274" s="9">
        <f t="shared" si="19"/>
        <v>8000000</v>
      </c>
      <c r="R274" s="1" t="s">
        <v>696</v>
      </c>
      <c r="S274" s="4" t="s">
        <v>47</v>
      </c>
      <c r="T274" s="6"/>
      <c r="U274" s="6"/>
    </row>
    <row r="275" spans="2:21" ht="32.4" customHeight="1" x14ac:dyDescent="0.3">
      <c r="B275" s="16">
        <v>2025</v>
      </c>
      <c r="C275" s="10" t="s">
        <v>749</v>
      </c>
      <c r="D275" s="1" t="s">
        <v>352</v>
      </c>
      <c r="E275" s="11" t="s">
        <v>874</v>
      </c>
      <c r="F275" s="1" t="s">
        <v>875</v>
      </c>
      <c r="G275" s="8">
        <v>15434084</v>
      </c>
      <c r="H275" s="9">
        <v>8000000</v>
      </c>
      <c r="I275" s="3" t="s">
        <v>778</v>
      </c>
      <c r="J275" s="5">
        <v>45910</v>
      </c>
      <c r="K275" s="5">
        <f t="shared" si="20"/>
        <v>45910</v>
      </c>
      <c r="L275" s="5">
        <v>46275</v>
      </c>
      <c r="M275" s="2">
        <v>0</v>
      </c>
      <c r="N275" s="2">
        <v>0</v>
      </c>
      <c r="O275" s="1" t="s">
        <v>56</v>
      </c>
      <c r="P275" s="18">
        <f t="shared" si="18"/>
        <v>46275</v>
      </c>
      <c r="Q275" s="9">
        <f t="shared" si="19"/>
        <v>8000000</v>
      </c>
      <c r="R275" s="1" t="s">
        <v>696</v>
      </c>
      <c r="S275" s="4" t="s">
        <v>47</v>
      </c>
      <c r="T275" s="6"/>
      <c r="U275" s="6"/>
    </row>
    <row r="276" spans="2:21" ht="32.4" customHeight="1" x14ac:dyDescent="0.3">
      <c r="B276" s="16">
        <v>2025</v>
      </c>
      <c r="C276" s="10" t="s">
        <v>750</v>
      </c>
      <c r="D276" s="1" t="s">
        <v>352</v>
      </c>
      <c r="E276" s="11" t="s">
        <v>876</v>
      </c>
      <c r="F276" s="1" t="s">
        <v>877</v>
      </c>
      <c r="G276" s="8">
        <v>39444788</v>
      </c>
      <c r="H276" s="9">
        <v>8000000</v>
      </c>
      <c r="I276" s="3" t="s">
        <v>778</v>
      </c>
      <c r="J276" s="5">
        <v>45910</v>
      </c>
      <c r="K276" s="5">
        <f t="shared" si="20"/>
        <v>45910</v>
      </c>
      <c r="L276" s="5">
        <v>46275</v>
      </c>
      <c r="M276" s="2">
        <v>0</v>
      </c>
      <c r="N276" s="2">
        <v>0</v>
      </c>
      <c r="O276" s="1" t="s">
        <v>56</v>
      </c>
      <c r="P276" s="18">
        <f>+L276</f>
        <v>46275</v>
      </c>
      <c r="Q276" s="9">
        <f t="shared" si="19"/>
        <v>8000000</v>
      </c>
      <c r="R276" s="1" t="s">
        <v>696</v>
      </c>
      <c r="S276" s="4" t="s">
        <v>47</v>
      </c>
      <c r="T276" s="6"/>
      <c r="U276" s="6"/>
    </row>
    <row r="277" spans="2:21" ht="32.4" customHeight="1" x14ac:dyDescent="0.3">
      <c r="B277" s="16">
        <v>2025</v>
      </c>
      <c r="C277" s="10" t="s">
        <v>751</v>
      </c>
      <c r="D277" s="1" t="s">
        <v>352</v>
      </c>
      <c r="E277" s="11" t="s">
        <v>878</v>
      </c>
      <c r="F277" s="1" t="s">
        <v>879</v>
      </c>
      <c r="G277" s="8">
        <v>15448010</v>
      </c>
      <c r="H277" s="9">
        <v>32000000</v>
      </c>
      <c r="I277" s="3" t="s">
        <v>778</v>
      </c>
      <c r="J277" s="5">
        <v>45911</v>
      </c>
      <c r="K277" s="5">
        <f t="shared" si="20"/>
        <v>45911</v>
      </c>
      <c r="L277" s="5">
        <v>46276</v>
      </c>
      <c r="M277" s="2">
        <v>0</v>
      </c>
      <c r="N277" s="2">
        <v>0</v>
      </c>
      <c r="O277" s="1" t="s">
        <v>56</v>
      </c>
      <c r="P277" s="18">
        <f t="shared" si="18"/>
        <v>46276</v>
      </c>
      <c r="Q277" s="9">
        <f t="shared" si="19"/>
        <v>32000000</v>
      </c>
      <c r="R277" s="1" t="s">
        <v>696</v>
      </c>
      <c r="S277" s="4" t="s">
        <v>47</v>
      </c>
      <c r="T277" s="6"/>
      <c r="U277" s="6"/>
    </row>
    <row r="278" spans="2:21" ht="32.4" customHeight="1" x14ac:dyDescent="0.3">
      <c r="B278" s="16">
        <v>2025</v>
      </c>
      <c r="C278" s="10" t="s">
        <v>752</v>
      </c>
      <c r="D278" s="1" t="s">
        <v>352</v>
      </c>
      <c r="E278" s="11" t="s">
        <v>880</v>
      </c>
      <c r="F278" s="1" t="s">
        <v>881</v>
      </c>
      <c r="G278" s="8">
        <v>1036963730</v>
      </c>
      <c r="H278" s="9">
        <v>8000000</v>
      </c>
      <c r="I278" s="3" t="s">
        <v>778</v>
      </c>
      <c r="J278" s="5">
        <v>45911</v>
      </c>
      <c r="K278" s="5">
        <f>+J278</f>
        <v>45911</v>
      </c>
      <c r="L278" s="5">
        <v>46276</v>
      </c>
      <c r="M278" s="2">
        <v>0</v>
      </c>
      <c r="N278" s="2">
        <v>0</v>
      </c>
      <c r="O278" s="1" t="s">
        <v>56</v>
      </c>
      <c r="P278" s="18">
        <f t="shared" si="18"/>
        <v>46276</v>
      </c>
      <c r="Q278" s="9">
        <f t="shared" si="19"/>
        <v>8000000</v>
      </c>
      <c r="R278" s="1" t="s">
        <v>696</v>
      </c>
      <c r="S278" s="4" t="s">
        <v>47</v>
      </c>
      <c r="T278" s="6"/>
      <c r="U278" s="6"/>
    </row>
    <row r="279" spans="2:21" ht="32.4" customHeight="1" x14ac:dyDescent="0.3">
      <c r="B279" s="16">
        <v>2025</v>
      </c>
      <c r="C279" s="10" t="s">
        <v>753</v>
      </c>
      <c r="D279" s="1" t="s">
        <v>352</v>
      </c>
      <c r="E279" s="11" t="s">
        <v>882</v>
      </c>
      <c r="F279" s="1" t="s">
        <v>883</v>
      </c>
      <c r="G279" s="8">
        <v>15439296</v>
      </c>
      <c r="H279" s="9">
        <v>8000000</v>
      </c>
      <c r="I279" s="3" t="s">
        <v>778</v>
      </c>
      <c r="J279" s="5">
        <v>45912</v>
      </c>
      <c r="K279" s="5">
        <f t="shared" si="20"/>
        <v>45912</v>
      </c>
      <c r="L279" s="5">
        <v>46277</v>
      </c>
      <c r="M279" s="2">
        <v>0</v>
      </c>
      <c r="N279" s="2">
        <v>0</v>
      </c>
      <c r="O279" s="1" t="s">
        <v>56</v>
      </c>
      <c r="P279" s="18">
        <f t="shared" si="18"/>
        <v>46277</v>
      </c>
      <c r="Q279" s="9">
        <f t="shared" si="19"/>
        <v>8000000</v>
      </c>
      <c r="R279" s="1" t="s">
        <v>696</v>
      </c>
      <c r="S279" s="4" t="s">
        <v>47</v>
      </c>
      <c r="T279" s="6"/>
      <c r="U279" s="6"/>
    </row>
    <row r="280" spans="2:21" ht="32.4" customHeight="1" x14ac:dyDescent="0.3">
      <c r="B280" s="16">
        <v>2025</v>
      </c>
      <c r="C280" s="10" t="s">
        <v>754</v>
      </c>
      <c r="D280" s="1" t="s">
        <v>352</v>
      </c>
      <c r="E280" s="11" t="s">
        <v>884</v>
      </c>
      <c r="F280" s="1" t="s">
        <v>885</v>
      </c>
      <c r="G280" s="8">
        <v>70721507</v>
      </c>
      <c r="H280" s="9">
        <v>8000000</v>
      </c>
      <c r="I280" s="3" t="s">
        <v>778</v>
      </c>
      <c r="J280" s="5">
        <v>45912</v>
      </c>
      <c r="K280" s="5">
        <f t="shared" si="20"/>
        <v>45912</v>
      </c>
      <c r="L280" s="5">
        <v>46277</v>
      </c>
      <c r="M280" s="2">
        <v>0</v>
      </c>
      <c r="N280" s="2">
        <v>0</v>
      </c>
      <c r="O280" s="1" t="s">
        <v>56</v>
      </c>
      <c r="P280" s="18">
        <f t="shared" si="18"/>
        <v>46277</v>
      </c>
      <c r="Q280" s="9">
        <f t="shared" si="19"/>
        <v>8000000</v>
      </c>
      <c r="R280" s="1" t="s">
        <v>696</v>
      </c>
      <c r="S280" s="4" t="s">
        <v>47</v>
      </c>
      <c r="T280" s="6"/>
      <c r="U280" s="6"/>
    </row>
    <row r="281" spans="2:21" ht="32.4" customHeight="1" x14ac:dyDescent="0.3">
      <c r="B281" s="16">
        <v>2025</v>
      </c>
      <c r="C281" s="10" t="s">
        <v>755</v>
      </c>
      <c r="D281" s="1" t="s">
        <v>352</v>
      </c>
      <c r="E281" s="11" t="s">
        <v>886</v>
      </c>
      <c r="F281" s="1" t="s">
        <v>887</v>
      </c>
      <c r="G281" s="8">
        <v>21959392</v>
      </c>
      <c r="H281" s="9">
        <v>8000000</v>
      </c>
      <c r="I281" s="3" t="s">
        <v>778</v>
      </c>
      <c r="J281" s="5">
        <v>45915</v>
      </c>
      <c r="K281" s="5">
        <f t="shared" si="20"/>
        <v>45915</v>
      </c>
      <c r="L281" s="5">
        <v>46280</v>
      </c>
      <c r="M281" s="2">
        <v>0</v>
      </c>
      <c r="N281" s="2">
        <v>0</v>
      </c>
      <c r="O281" s="1" t="s">
        <v>56</v>
      </c>
      <c r="P281" s="18">
        <f>+L281</f>
        <v>46280</v>
      </c>
      <c r="Q281" s="9">
        <f t="shared" si="19"/>
        <v>8000000</v>
      </c>
      <c r="R281" s="1" t="s">
        <v>696</v>
      </c>
      <c r="S281" s="4" t="s">
        <v>47</v>
      </c>
      <c r="T281" s="6"/>
      <c r="U281" s="6"/>
    </row>
    <row r="282" spans="2:21" ht="32.4" customHeight="1" x14ac:dyDescent="0.3">
      <c r="B282" s="16">
        <v>2025</v>
      </c>
      <c r="C282" s="10" t="s">
        <v>756</v>
      </c>
      <c r="D282" s="1" t="s">
        <v>352</v>
      </c>
      <c r="E282" s="11" t="s">
        <v>888</v>
      </c>
      <c r="F282" s="1" t="s">
        <v>889</v>
      </c>
      <c r="G282" s="8">
        <v>21667080</v>
      </c>
      <c r="H282" s="9">
        <v>8000000</v>
      </c>
      <c r="I282" s="3" t="s">
        <v>778</v>
      </c>
      <c r="J282" s="5">
        <v>45910</v>
      </c>
      <c r="K282" s="5">
        <f t="shared" si="20"/>
        <v>45910</v>
      </c>
      <c r="L282" s="5">
        <v>46275</v>
      </c>
      <c r="M282" s="2">
        <v>0</v>
      </c>
      <c r="N282" s="2">
        <v>0</v>
      </c>
      <c r="O282" s="1" t="s">
        <v>56</v>
      </c>
      <c r="P282" s="18">
        <f t="shared" si="18"/>
        <v>46275</v>
      </c>
      <c r="Q282" s="9">
        <f t="shared" si="19"/>
        <v>8000000</v>
      </c>
      <c r="R282" s="1" t="s">
        <v>696</v>
      </c>
      <c r="S282" s="4" t="s">
        <v>47</v>
      </c>
      <c r="T282" s="6"/>
      <c r="U282" s="6"/>
    </row>
    <row r="283" spans="2:21" ht="32.4" customHeight="1" x14ac:dyDescent="0.3">
      <c r="B283" s="16">
        <v>2025</v>
      </c>
      <c r="C283" s="10" t="s">
        <v>757</v>
      </c>
      <c r="D283" s="1" t="s">
        <v>352</v>
      </c>
      <c r="E283" s="11" t="s">
        <v>890</v>
      </c>
      <c r="F283" s="1" t="s">
        <v>889</v>
      </c>
      <c r="G283" s="8">
        <v>21667080</v>
      </c>
      <c r="H283" s="9">
        <v>8000000</v>
      </c>
      <c r="I283" s="3" t="s">
        <v>778</v>
      </c>
      <c r="J283" s="5">
        <v>45910</v>
      </c>
      <c r="K283" s="5">
        <f>+J283</f>
        <v>45910</v>
      </c>
      <c r="L283" s="5">
        <v>46275</v>
      </c>
      <c r="M283" s="2">
        <v>0</v>
      </c>
      <c r="N283" s="2">
        <v>0</v>
      </c>
      <c r="O283" s="1" t="s">
        <v>56</v>
      </c>
      <c r="P283" s="18">
        <f t="shared" si="18"/>
        <v>46275</v>
      </c>
      <c r="Q283" s="9">
        <f t="shared" si="19"/>
        <v>8000000</v>
      </c>
      <c r="R283" s="1" t="s">
        <v>696</v>
      </c>
      <c r="S283" s="4" t="s">
        <v>47</v>
      </c>
      <c r="T283" s="6"/>
      <c r="U283" s="6"/>
    </row>
    <row r="284" spans="2:21" ht="32.4" customHeight="1" x14ac:dyDescent="0.3">
      <c r="B284" s="16">
        <v>2025</v>
      </c>
      <c r="C284" s="10" t="s">
        <v>758</v>
      </c>
      <c r="D284" s="1" t="s">
        <v>352</v>
      </c>
      <c r="E284" s="11" t="s">
        <v>891</v>
      </c>
      <c r="F284" s="1" t="s">
        <v>892</v>
      </c>
      <c r="G284" s="8">
        <v>39441683</v>
      </c>
      <c r="H284" s="9">
        <v>8000000</v>
      </c>
      <c r="I284" s="3" t="s">
        <v>778</v>
      </c>
      <c r="J284" s="5">
        <v>45910</v>
      </c>
      <c r="K284" s="5">
        <f t="shared" si="20"/>
        <v>45910</v>
      </c>
      <c r="L284" s="5">
        <v>46275</v>
      </c>
      <c r="M284" s="2">
        <v>0</v>
      </c>
      <c r="N284" s="2">
        <v>0</v>
      </c>
      <c r="O284" s="1" t="s">
        <v>56</v>
      </c>
      <c r="P284" s="18">
        <f>+L284</f>
        <v>46275</v>
      </c>
      <c r="Q284" s="9">
        <f t="shared" si="19"/>
        <v>8000000</v>
      </c>
      <c r="R284" s="1" t="s">
        <v>696</v>
      </c>
      <c r="S284" s="4" t="s">
        <v>47</v>
      </c>
      <c r="T284" s="6"/>
      <c r="U284" s="6"/>
    </row>
    <row r="285" spans="2:21" ht="32.4" customHeight="1" x14ac:dyDescent="0.3">
      <c r="B285" s="16">
        <v>2025</v>
      </c>
      <c r="C285" s="10" t="s">
        <v>759</v>
      </c>
      <c r="D285" s="1" t="s">
        <v>352</v>
      </c>
      <c r="E285" s="11" t="s">
        <v>893</v>
      </c>
      <c r="F285" s="1" t="s">
        <v>894</v>
      </c>
      <c r="G285" s="8">
        <v>15445911</v>
      </c>
      <c r="H285" s="9">
        <v>8000000</v>
      </c>
      <c r="I285" s="3" t="s">
        <v>778</v>
      </c>
      <c r="J285" s="5">
        <v>45911</v>
      </c>
      <c r="K285" s="5">
        <f t="shared" si="20"/>
        <v>45911</v>
      </c>
      <c r="L285" s="5">
        <v>46276</v>
      </c>
      <c r="M285" s="2">
        <v>0</v>
      </c>
      <c r="N285" s="2">
        <v>0</v>
      </c>
      <c r="O285" s="1" t="s">
        <v>56</v>
      </c>
      <c r="P285" s="18">
        <f t="shared" si="18"/>
        <v>46276</v>
      </c>
      <c r="Q285" s="9">
        <f t="shared" si="19"/>
        <v>8000000</v>
      </c>
      <c r="R285" s="1" t="s">
        <v>696</v>
      </c>
      <c r="S285" s="4" t="s">
        <v>47</v>
      </c>
      <c r="T285" s="6"/>
      <c r="U285" s="6"/>
    </row>
    <row r="286" spans="2:21" ht="32.4" customHeight="1" x14ac:dyDescent="0.3">
      <c r="B286" s="16">
        <v>2025</v>
      </c>
      <c r="C286" s="10" t="s">
        <v>760</v>
      </c>
      <c r="D286" s="1" t="s">
        <v>352</v>
      </c>
      <c r="E286" s="11" t="s">
        <v>895</v>
      </c>
      <c r="F286" s="1" t="s">
        <v>896</v>
      </c>
      <c r="G286" s="8">
        <v>39444424</v>
      </c>
      <c r="H286" s="9">
        <v>8000000</v>
      </c>
      <c r="I286" s="3" t="s">
        <v>778</v>
      </c>
      <c r="J286" s="5">
        <v>45915</v>
      </c>
      <c r="K286" s="5">
        <f t="shared" si="20"/>
        <v>45915</v>
      </c>
      <c r="L286" s="5">
        <v>46280</v>
      </c>
      <c r="M286" s="2">
        <v>0</v>
      </c>
      <c r="N286" s="2">
        <v>0</v>
      </c>
      <c r="O286" s="1" t="s">
        <v>56</v>
      </c>
      <c r="P286" s="18">
        <f t="shared" si="18"/>
        <v>46280</v>
      </c>
      <c r="Q286" s="9">
        <f t="shared" si="19"/>
        <v>8000000</v>
      </c>
      <c r="R286" s="1" t="s">
        <v>696</v>
      </c>
      <c r="S286" s="4" t="s">
        <v>47</v>
      </c>
      <c r="T286" s="6"/>
      <c r="U286" s="6"/>
    </row>
    <row r="287" spans="2:21" ht="32.4" customHeight="1" x14ac:dyDescent="0.3">
      <c r="B287" s="16">
        <v>2025</v>
      </c>
      <c r="C287" s="10" t="s">
        <v>761</v>
      </c>
      <c r="D287" s="1" t="s">
        <v>352</v>
      </c>
      <c r="E287" s="11" t="s">
        <v>897</v>
      </c>
      <c r="F287" s="1" t="s">
        <v>898</v>
      </c>
      <c r="G287" s="8">
        <v>70900370</v>
      </c>
      <c r="H287" s="9">
        <v>8000000</v>
      </c>
      <c r="I287" s="3" t="s">
        <v>778</v>
      </c>
      <c r="J287" s="5">
        <v>45916</v>
      </c>
      <c r="K287" s="5">
        <f>+J287</f>
        <v>45916</v>
      </c>
      <c r="L287" s="5">
        <v>46281</v>
      </c>
      <c r="M287" s="2">
        <v>0</v>
      </c>
      <c r="N287" s="2">
        <v>0</v>
      </c>
      <c r="O287" s="1" t="s">
        <v>56</v>
      </c>
      <c r="P287" s="18">
        <f t="shared" si="18"/>
        <v>46281</v>
      </c>
      <c r="Q287" s="9">
        <f t="shared" si="19"/>
        <v>8000000</v>
      </c>
      <c r="R287" s="1" t="s">
        <v>696</v>
      </c>
      <c r="S287" s="4" t="s">
        <v>47</v>
      </c>
      <c r="T287" s="6"/>
      <c r="U287" s="6"/>
    </row>
    <row r="288" spans="2:21" ht="32.4" customHeight="1" x14ac:dyDescent="0.3">
      <c r="B288" s="16">
        <v>2025</v>
      </c>
      <c r="C288" s="10" t="s">
        <v>762</v>
      </c>
      <c r="D288" s="1" t="s">
        <v>352</v>
      </c>
      <c r="E288" s="11" t="s">
        <v>899</v>
      </c>
      <c r="F288" s="1" t="s">
        <v>900</v>
      </c>
      <c r="G288" s="8">
        <v>70827163</v>
      </c>
      <c r="H288" s="9">
        <v>16000000</v>
      </c>
      <c r="I288" s="3" t="s">
        <v>778</v>
      </c>
      <c r="J288" s="5">
        <v>45923</v>
      </c>
      <c r="K288" s="5">
        <f t="shared" si="20"/>
        <v>45923</v>
      </c>
      <c r="L288" s="5">
        <v>46288</v>
      </c>
      <c r="M288" s="2">
        <v>0</v>
      </c>
      <c r="N288" s="2">
        <v>0</v>
      </c>
      <c r="O288" s="1" t="s">
        <v>56</v>
      </c>
      <c r="P288" s="18">
        <f t="shared" si="18"/>
        <v>46288</v>
      </c>
      <c r="Q288" s="9">
        <f t="shared" si="19"/>
        <v>16000000</v>
      </c>
      <c r="R288" s="1" t="s">
        <v>696</v>
      </c>
      <c r="S288" s="4" t="s">
        <v>47</v>
      </c>
      <c r="T288" s="6"/>
      <c r="U288" s="6"/>
    </row>
    <row r="289" spans="2:21" ht="32.4" customHeight="1" x14ac:dyDescent="0.3">
      <c r="B289" s="16">
        <v>2025</v>
      </c>
      <c r="C289" s="10" t="s">
        <v>763</v>
      </c>
      <c r="D289" s="1" t="s">
        <v>352</v>
      </c>
      <c r="E289" s="11" t="s">
        <v>901</v>
      </c>
      <c r="F289" s="1" t="s">
        <v>902</v>
      </c>
      <c r="G289" s="8">
        <v>39187209</v>
      </c>
      <c r="H289" s="9">
        <v>16000000</v>
      </c>
      <c r="I289" s="3" t="s">
        <v>778</v>
      </c>
      <c r="J289" s="5">
        <v>45925</v>
      </c>
      <c r="K289" s="5">
        <f t="shared" si="20"/>
        <v>45925</v>
      </c>
      <c r="L289" s="5">
        <v>46290</v>
      </c>
      <c r="M289" s="2">
        <v>0</v>
      </c>
      <c r="N289" s="2">
        <v>0</v>
      </c>
      <c r="O289" s="1" t="s">
        <v>56</v>
      </c>
      <c r="P289" s="18">
        <f t="shared" si="18"/>
        <v>46290</v>
      </c>
      <c r="Q289" s="9">
        <f t="shared" si="19"/>
        <v>16000000</v>
      </c>
      <c r="R289" s="1" t="s">
        <v>696</v>
      </c>
      <c r="S289" s="4" t="s">
        <v>47</v>
      </c>
      <c r="T289" s="6"/>
      <c r="U289" s="6"/>
    </row>
    <row r="290" spans="2:21" ht="32.4" customHeight="1" x14ac:dyDescent="0.3">
      <c r="B290" s="16">
        <v>2025</v>
      </c>
      <c r="C290" s="10" t="s">
        <v>764</v>
      </c>
      <c r="D290" s="1" t="s">
        <v>352</v>
      </c>
      <c r="E290" s="11" t="s">
        <v>903</v>
      </c>
      <c r="F290" s="1" t="s">
        <v>904</v>
      </c>
      <c r="G290" s="8">
        <v>72199963</v>
      </c>
      <c r="H290" s="9">
        <v>8000000</v>
      </c>
      <c r="I290" s="3" t="s">
        <v>778</v>
      </c>
      <c r="J290" s="5">
        <v>45916</v>
      </c>
      <c r="K290" s="5">
        <f t="shared" si="20"/>
        <v>45916</v>
      </c>
      <c r="L290" s="5">
        <v>46281</v>
      </c>
      <c r="M290" s="2">
        <v>0</v>
      </c>
      <c r="N290" s="2">
        <v>0</v>
      </c>
      <c r="O290" s="1" t="s">
        <v>56</v>
      </c>
      <c r="P290" s="18">
        <f t="shared" ref="P290" si="21">+L290</f>
        <v>46281</v>
      </c>
      <c r="Q290" s="9">
        <f t="shared" ref="Q290:Q297" si="22">+H290</f>
        <v>8000000</v>
      </c>
      <c r="R290" s="1" t="s">
        <v>696</v>
      </c>
      <c r="S290" s="4" t="s">
        <v>47</v>
      </c>
      <c r="T290" s="6"/>
      <c r="U290" s="6"/>
    </row>
    <row r="291" spans="2:21" ht="32.4" customHeight="1" x14ac:dyDescent="0.3">
      <c r="B291" s="16">
        <v>2025</v>
      </c>
      <c r="C291" s="10" t="s">
        <v>765</v>
      </c>
      <c r="D291" s="1" t="s">
        <v>352</v>
      </c>
      <c r="E291" s="11" t="s">
        <v>905</v>
      </c>
      <c r="F291" s="1" t="s">
        <v>906</v>
      </c>
      <c r="G291" s="8">
        <v>15382884</v>
      </c>
      <c r="H291" s="9">
        <v>8000000</v>
      </c>
      <c r="I291" s="3" t="s">
        <v>778</v>
      </c>
      <c r="J291" s="5">
        <v>45911</v>
      </c>
      <c r="K291" s="5">
        <f t="shared" ref="K291" si="23">+J291</f>
        <v>45911</v>
      </c>
      <c r="L291" s="5">
        <v>46276</v>
      </c>
      <c r="M291" s="2">
        <v>0</v>
      </c>
      <c r="N291" s="2">
        <v>0</v>
      </c>
      <c r="O291" s="1" t="s">
        <v>56</v>
      </c>
      <c r="P291" s="18">
        <f>+L291</f>
        <v>46276</v>
      </c>
      <c r="Q291" s="9">
        <f t="shared" si="22"/>
        <v>8000000</v>
      </c>
      <c r="R291" s="1" t="s">
        <v>696</v>
      </c>
      <c r="S291" s="4" t="s">
        <v>47</v>
      </c>
      <c r="T291" s="6"/>
      <c r="U291" s="6"/>
    </row>
    <row r="292" spans="2:21" ht="32.4" customHeight="1" x14ac:dyDescent="0.3">
      <c r="B292" s="16">
        <v>2025</v>
      </c>
      <c r="C292" s="10" t="s">
        <v>766</v>
      </c>
      <c r="D292" s="1" t="s">
        <v>352</v>
      </c>
      <c r="E292" s="11" t="s">
        <v>907</v>
      </c>
      <c r="F292" s="1" t="s">
        <v>908</v>
      </c>
      <c r="G292" s="8">
        <v>3616303</v>
      </c>
      <c r="H292" s="9">
        <v>8000000</v>
      </c>
      <c r="I292" s="3" t="s">
        <v>778</v>
      </c>
      <c r="J292" s="5">
        <v>45917</v>
      </c>
      <c r="K292" s="5">
        <f>+J292</f>
        <v>45917</v>
      </c>
      <c r="L292" s="5">
        <v>46282</v>
      </c>
      <c r="M292" s="2">
        <v>0</v>
      </c>
      <c r="N292" s="2">
        <v>0</v>
      </c>
      <c r="O292" s="1" t="s">
        <v>56</v>
      </c>
      <c r="P292" s="18">
        <f t="shared" ref="P292:P297" si="24">+L292</f>
        <v>46282</v>
      </c>
      <c r="Q292" s="9">
        <f t="shared" si="22"/>
        <v>8000000</v>
      </c>
      <c r="R292" s="1" t="s">
        <v>696</v>
      </c>
      <c r="S292" s="4" t="s">
        <v>47</v>
      </c>
      <c r="T292" s="6"/>
      <c r="U292" s="6"/>
    </row>
    <row r="293" spans="2:21" ht="32.4" customHeight="1" x14ac:dyDescent="0.3">
      <c r="B293" s="16">
        <v>2025</v>
      </c>
      <c r="C293" s="10" t="s">
        <v>767</v>
      </c>
      <c r="D293" s="1" t="s">
        <v>352</v>
      </c>
      <c r="E293" s="11" t="s">
        <v>909</v>
      </c>
      <c r="F293" s="1" t="s">
        <v>910</v>
      </c>
      <c r="G293" s="8">
        <v>19385579</v>
      </c>
      <c r="H293" s="9">
        <v>32000000</v>
      </c>
      <c r="I293" s="3" t="s">
        <v>778</v>
      </c>
      <c r="J293" s="5">
        <v>45916</v>
      </c>
      <c r="K293" s="5">
        <f t="shared" ref="K293:K296" si="25">+J293</f>
        <v>45916</v>
      </c>
      <c r="L293" s="5">
        <v>46281</v>
      </c>
      <c r="M293" s="2">
        <v>0</v>
      </c>
      <c r="N293" s="2">
        <v>0</v>
      </c>
      <c r="O293" s="1" t="s">
        <v>56</v>
      </c>
      <c r="P293" s="18">
        <f t="shared" si="24"/>
        <v>46281</v>
      </c>
      <c r="Q293" s="9">
        <f t="shared" si="22"/>
        <v>32000000</v>
      </c>
      <c r="R293" s="1" t="s">
        <v>696</v>
      </c>
      <c r="S293" s="4" t="s">
        <v>47</v>
      </c>
      <c r="T293" s="6"/>
      <c r="U293" s="6"/>
    </row>
    <row r="294" spans="2:21" ht="32.4" customHeight="1" x14ac:dyDescent="0.3">
      <c r="B294" s="16">
        <v>2025</v>
      </c>
      <c r="C294" s="10" t="s">
        <v>768</v>
      </c>
      <c r="D294" s="1" t="s">
        <v>352</v>
      </c>
      <c r="E294" s="11" t="s">
        <v>911</v>
      </c>
      <c r="F294" s="1" t="s">
        <v>912</v>
      </c>
      <c r="G294" s="8">
        <v>3561456</v>
      </c>
      <c r="H294" s="9">
        <v>8000000</v>
      </c>
      <c r="I294" s="3" t="s">
        <v>778</v>
      </c>
      <c r="J294" s="5">
        <v>45917</v>
      </c>
      <c r="K294" s="5">
        <f t="shared" si="25"/>
        <v>45917</v>
      </c>
      <c r="L294" s="5">
        <v>46282</v>
      </c>
      <c r="M294" s="2">
        <v>0</v>
      </c>
      <c r="N294" s="2">
        <v>0</v>
      </c>
      <c r="O294" s="1" t="s">
        <v>56</v>
      </c>
      <c r="P294" s="18">
        <f t="shared" si="24"/>
        <v>46282</v>
      </c>
      <c r="Q294" s="9">
        <f t="shared" si="22"/>
        <v>8000000</v>
      </c>
      <c r="R294" s="1" t="s">
        <v>696</v>
      </c>
      <c r="S294" s="4" t="s">
        <v>47</v>
      </c>
      <c r="T294" s="6"/>
      <c r="U294" s="6"/>
    </row>
    <row r="295" spans="2:21" ht="32.4" customHeight="1" x14ac:dyDescent="0.3">
      <c r="B295" s="16">
        <v>2025</v>
      </c>
      <c r="C295" s="10" t="s">
        <v>769</v>
      </c>
      <c r="D295" s="1" t="s">
        <v>352</v>
      </c>
      <c r="E295" s="11" t="s">
        <v>913</v>
      </c>
      <c r="F295" s="1" t="s">
        <v>914</v>
      </c>
      <c r="G295" s="8">
        <v>70285532</v>
      </c>
      <c r="H295" s="9">
        <v>8000000</v>
      </c>
      <c r="I295" s="3" t="s">
        <v>778</v>
      </c>
      <c r="J295" s="5">
        <v>45917</v>
      </c>
      <c r="K295" s="5">
        <f t="shared" si="25"/>
        <v>45917</v>
      </c>
      <c r="L295" s="5">
        <v>46282</v>
      </c>
      <c r="M295" s="2">
        <v>0</v>
      </c>
      <c r="N295" s="2">
        <v>0</v>
      </c>
      <c r="O295" s="1" t="s">
        <v>56</v>
      </c>
      <c r="P295" s="18">
        <f t="shared" si="24"/>
        <v>46282</v>
      </c>
      <c r="Q295" s="9">
        <f t="shared" si="22"/>
        <v>8000000</v>
      </c>
      <c r="R295" s="1" t="s">
        <v>696</v>
      </c>
      <c r="S295" s="4" t="s">
        <v>47</v>
      </c>
      <c r="T295" s="6"/>
      <c r="U295" s="6"/>
    </row>
    <row r="296" spans="2:21" ht="32.4" customHeight="1" x14ac:dyDescent="0.3">
      <c r="B296" s="16">
        <v>2025</v>
      </c>
      <c r="C296" s="10" t="s">
        <v>770</v>
      </c>
      <c r="D296" s="1" t="s">
        <v>352</v>
      </c>
      <c r="E296" s="11" t="s">
        <v>915</v>
      </c>
      <c r="F296" s="1" t="s">
        <v>916</v>
      </c>
      <c r="G296" s="8">
        <v>3615262</v>
      </c>
      <c r="H296" s="9">
        <v>8000000</v>
      </c>
      <c r="I296" s="3" t="s">
        <v>778</v>
      </c>
      <c r="J296" s="5">
        <v>45918</v>
      </c>
      <c r="K296" s="5">
        <f t="shared" si="25"/>
        <v>45918</v>
      </c>
      <c r="L296" s="5">
        <v>46283</v>
      </c>
      <c r="M296" s="2">
        <v>0</v>
      </c>
      <c r="N296" s="2">
        <v>0</v>
      </c>
      <c r="O296" s="1" t="s">
        <v>56</v>
      </c>
      <c r="P296" s="18">
        <f t="shared" si="24"/>
        <v>46283</v>
      </c>
      <c r="Q296" s="9">
        <f t="shared" si="22"/>
        <v>8000000</v>
      </c>
      <c r="R296" s="1" t="s">
        <v>696</v>
      </c>
      <c r="S296" s="4" t="s">
        <v>47</v>
      </c>
      <c r="T296" s="6"/>
      <c r="U296" s="6"/>
    </row>
    <row r="297" spans="2:21" ht="32.4" customHeight="1" x14ac:dyDescent="0.3">
      <c r="B297" s="16">
        <v>2025</v>
      </c>
      <c r="C297" s="10" t="s">
        <v>771</v>
      </c>
      <c r="D297" s="1" t="s">
        <v>352</v>
      </c>
      <c r="E297" s="11" t="s">
        <v>917</v>
      </c>
      <c r="F297" s="1" t="s">
        <v>918</v>
      </c>
      <c r="G297" s="8">
        <v>21492333</v>
      </c>
      <c r="H297" s="9">
        <v>24000000</v>
      </c>
      <c r="I297" s="3" t="s">
        <v>778</v>
      </c>
      <c r="J297" s="5">
        <v>45922</v>
      </c>
      <c r="K297" s="5">
        <f>+J297</f>
        <v>45922</v>
      </c>
      <c r="L297" s="5">
        <v>46287</v>
      </c>
      <c r="M297" s="2">
        <v>0</v>
      </c>
      <c r="N297" s="2">
        <v>0</v>
      </c>
      <c r="O297" s="1" t="s">
        <v>56</v>
      </c>
      <c r="P297" s="18">
        <f t="shared" si="24"/>
        <v>46287</v>
      </c>
      <c r="Q297" s="9">
        <f t="shared" si="22"/>
        <v>24000000</v>
      </c>
      <c r="R297" s="1" t="s">
        <v>696</v>
      </c>
      <c r="S297" s="4" t="s">
        <v>47</v>
      </c>
      <c r="T297" s="6"/>
      <c r="U297" s="6"/>
    </row>
    <row r="298" spans="2:21" ht="32.4" customHeight="1" x14ac:dyDescent="0.3">
      <c r="B298" s="16">
        <v>2025</v>
      </c>
      <c r="C298" s="10" t="s">
        <v>919</v>
      </c>
      <c r="D298" s="1" t="s">
        <v>352</v>
      </c>
      <c r="E298" s="11" t="s">
        <v>957</v>
      </c>
      <c r="F298" s="1" t="s">
        <v>958</v>
      </c>
      <c r="G298" s="8" t="s">
        <v>959</v>
      </c>
      <c r="H298" s="9">
        <v>20000000</v>
      </c>
      <c r="I298" s="3" t="s">
        <v>960</v>
      </c>
      <c r="J298" s="5">
        <v>46008</v>
      </c>
      <c r="K298" s="5">
        <f t="shared" ref="K298:K388" si="26">+J298</f>
        <v>46008</v>
      </c>
      <c r="L298" s="5">
        <v>46022</v>
      </c>
      <c r="M298" s="2">
        <v>0</v>
      </c>
      <c r="N298" s="2">
        <v>0</v>
      </c>
      <c r="O298" s="1" t="s">
        <v>56</v>
      </c>
      <c r="P298" s="18">
        <f t="shared" ref="P298:P334" si="27">+L298</f>
        <v>46022</v>
      </c>
      <c r="Q298" s="9">
        <f t="shared" ref="Q298:Q334" si="28">+H298</f>
        <v>20000000</v>
      </c>
      <c r="R298" s="1" t="s">
        <v>696</v>
      </c>
      <c r="S298" s="4" t="s">
        <v>47</v>
      </c>
      <c r="T298" s="6"/>
      <c r="U298" s="6"/>
    </row>
    <row r="299" spans="2:21" ht="32.4" customHeight="1" x14ac:dyDescent="0.3">
      <c r="B299" s="16">
        <v>2025</v>
      </c>
      <c r="C299" s="10" t="s">
        <v>920</v>
      </c>
      <c r="D299" s="1" t="s">
        <v>352</v>
      </c>
      <c r="E299" s="11" t="s">
        <v>961</v>
      </c>
      <c r="F299" s="1" t="s">
        <v>962</v>
      </c>
      <c r="G299" s="8">
        <v>15438762</v>
      </c>
      <c r="H299" s="9">
        <v>16000000</v>
      </c>
      <c r="I299" s="3" t="s">
        <v>778</v>
      </c>
      <c r="J299" s="5">
        <v>45922</v>
      </c>
      <c r="K299" s="5">
        <f t="shared" si="26"/>
        <v>45922</v>
      </c>
      <c r="L299" s="5">
        <v>46287</v>
      </c>
      <c r="M299" s="2">
        <v>0</v>
      </c>
      <c r="N299" s="2">
        <v>0</v>
      </c>
      <c r="O299" s="1" t="s">
        <v>56</v>
      </c>
      <c r="P299" s="18">
        <f t="shared" si="27"/>
        <v>46287</v>
      </c>
      <c r="Q299" s="9">
        <f t="shared" si="28"/>
        <v>16000000</v>
      </c>
      <c r="R299" s="1" t="s">
        <v>696</v>
      </c>
      <c r="S299" s="4" t="s">
        <v>47</v>
      </c>
      <c r="T299" s="6"/>
      <c r="U299" s="6"/>
    </row>
    <row r="300" spans="2:21" ht="32.4" customHeight="1" x14ac:dyDescent="0.3">
      <c r="B300" s="16">
        <v>2025</v>
      </c>
      <c r="C300" s="10" t="s">
        <v>921</v>
      </c>
      <c r="D300" s="1" t="s">
        <v>352</v>
      </c>
      <c r="E300" s="11" t="s">
        <v>963</v>
      </c>
      <c r="F300" s="1" t="s">
        <v>849</v>
      </c>
      <c r="G300" s="8">
        <v>71117206</v>
      </c>
      <c r="H300" s="9">
        <v>8000000</v>
      </c>
      <c r="I300" s="3" t="s">
        <v>778</v>
      </c>
      <c r="J300" s="5">
        <v>45905</v>
      </c>
      <c r="K300" s="5">
        <f t="shared" si="26"/>
        <v>45905</v>
      </c>
      <c r="L300" s="5">
        <v>46270</v>
      </c>
      <c r="M300" s="2">
        <v>0</v>
      </c>
      <c r="N300" s="2">
        <v>0</v>
      </c>
      <c r="O300" s="1" t="s">
        <v>56</v>
      </c>
      <c r="P300" s="18">
        <f t="shared" si="27"/>
        <v>46270</v>
      </c>
      <c r="Q300" s="9">
        <f t="shared" si="28"/>
        <v>8000000</v>
      </c>
      <c r="R300" s="1" t="s">
        <v>696</v>
      </c>
      <c r="S300" s="4" t="s">
        <v>47</v>
      </c>
      <c r="T300" s="6"/>
      <c r="U300" s="6"/>
    </row>
    <row r="301" spans="2:21" ht="32.4" customHeight="1" x14ac:dyDescent="0.3">
      <c r="B301" s="16">
        <v>2025</v>
      </c>
      <c r="C301" s="10" t="s">
        <v>922</v>
      </c>
      <c r="D301" s="1" t="s">
        <v>352</v>
      </c>
      <c r="E301" s="11" t="s">
        <v>964</v>
      </c>
      <c r="F301" s="1" t="s">
        <v>965</v>
      </c>
      <c r="G301" s="8">
        <v>15431139</v>
      </c>
      <c r="H301" s="9">
        <v>24000000</v>
      </c>
      <c r="I301" s="3" t="s">
        <v>778</v>
      </c>
      <c r="J301" s="5">
        <v>45922</v>
      </c>
      <c r="K301" s="5">
        <f t="shared" si="26"/>
        <v>45922</v>
      </c>
      <c r="L301" s="5">
        <v>46287</v>
      </c>
      <c r="M301" s="2">
        <v>0</v>
      </c>
      <c r="N301" s="2">
        <v>0</v>
      </c>
      <c r="O301" s="1" t="s">
        <v>56</v>
      </c>
      <c r="P301" s="18">
        <f t="shared" si="27"/>
        <v>46287</v>
      </c>
      <c r="Q301" s="9">
        <f t="shared" si="28"/>
        <v>24000000</v>
      </c>
      <c r="R301" s="1" t="s">
        <v>696</v>
      </c>
      <c r="S301" s="4" t="s">
        <v>47</v>
      </c>
      <c r="T301" s="6"/>
      <c r="U301" s="6"/>
    </row>
    <row r="302" spans="2:21" ht="32.4" customHeight="1" x14ac:dyDescent="0.3">
      <c r="B302" s="16">
        <v>2025</v>
      </c>
      <c r="C302" s="10" t="s">
        <v>923</v>
      </c>
      <c r="D302" s="1" t="s">
        <v>352</v>
      </c>
      <c r="E302" s="11" t="s">
        <v>966</v>
      </c>
      <c r="F302" s="1" t="s">
        <v>967</v>
      </c>
      <c r="G302" s="8">
        <v>15443823</v>
      </c>
      <c r="H302" s="9">
        <v>8000000</v>
      </c>
      <c r="I302" s="3" t="s">
        <v>778</v>
      </c>
      <c r="J302" s="5">
        <v>45922</v>
      </c>
      <c r="K302" s="5">
        <f t="shared" si="26"/>
        <v>45922</v>
      </c>
      <c r="L302" s="5">
        <v>46287</v>
      </c>
      <c r="M302" s="2">
        <v>0</v>
      </c>
      <c r="N302" s="2">
        <v>0</v>
      </c>
      <c r="O302" s="1" t="s">
        <v>56</v>
      </c>
      <c r="P302" s="18">
        <f t="shared" si="27"/>
        <v>46287</v>
      </c>
      <c r="Q302" s="9">
        <f t="shared" si="28"/>
        <v>8000000</v>
      </c>
      <c r="R302" s="1" t="s">
        <v>696</v>
      </c>
      <c r="S302" s="4" t="s">
        <v>47</v>
      </c>
      <c r="T302" s="6"/>
      <c r="U302" s="6"/>
    </row>
    <row r="303" spans="2:21" ht="32.4" customHeight="1" x14ac:dyDescent="0.3">
      <c r="B303" s="16">
        <v>2025</v>
      </c>
      <c r="C303" s="10" t="s">
        <v>924</v>
      </c>
      <c r="D303" s="1" t="s">
        <v>352</v>
      </c>
      <c r="E303" s="11" t="s">
        <v>968</v>
      </c>
      <c r="F303" s="1" t="s">
        <v>969</v>
      </c>
      <c r="G303" s="8">
        <v>39437762</v>
      </c>
      <c r="H303" s="9">
        <v>40000000</v>
      </c>
      <c r="I303" s="3" t="s">
        <v>778</v>
      </c>
      <c r="J303" s="5">
        <v>45923</v>
      </c>
      <c r="K303" s="5">
        <f t="shared" si="26"/>
        <v>45923</v>
      </c>
      <c r="L303" s="5">
        <v>46288</v>
      </c>
      <c r="M303" s="2">
        <v>0</v>
      </c>
      <c r="N303" s="2">
        <v>0</v>
      </c>
      <c r="O303" s="1" t="s">
        <v>56</v>
      </c>
      <c r="P303" s="18">
        <f t="shared" si="27"/>
        <v>46288</v>
      </c>
      <c r="Q303" s="9">
        <f t="shared" si="28"/>
        <v>40000000</v>
      </c>
      <c r="R303" s="1" t="s">
        <v>696</v>
      </c>
      <c r="S303" s="4" t="s">
        <v>47</v>
      </c>
      <c r="T303" s="6"/>
      <c r="U303" s="6"/>
    </row>
    <row r="304" spans="2:21" ht="32.4" customHeight="1" x14ac:dyDescent="0.3">
      <c r="B304" s="16">
        <v>2025</v>
      </c>
      <c r="C304" s="10" t="s">
        <v>925</v>
      </c>
      <c r="D304" s="1" t="s">
        <v>352</v>
      </c>
      <c r="E304" s="11" t="s">
        <v>970</v>
      </c>
      <c r="F304" s="1" t="s">
        <v>971</v>
      </c>
      <c r="G304" s="8">
        <v>39452830</v>
      </c>
      <c r="H304" s="9">
        <v>8000000</v>
      </c>
      <c r="I304" s="3" t="s">
        <v>778</v>
      </c>
      <c r="J304" s="5">
        <v>45923</v>
      </c>
      <c r="K304" s="5">
        <v>45923</v>
      </c>
      <c r="L304" s="5">
        <v>46288</v>
      </c>
      <c r="M304" s="2">
        <v>0</v>
      </c>
      <c r="N304" s="2">
        <v>0</v>
      </c>
      <c r="O304" s="1" t="s">
        <v>56</v>
      </c>
      <c r="P304" s="18">
        <f t="shared" si="27"/>
        <v>46288</v>
      </c>
      <c r="Q304" s="9">
        <f t="shared" si="28"/>
        <v>8000000</v>
      </c>
      <c r="R304" s="1" t="s">
        <v>696</v>
      </c>
      <c r="S304" s="4" t="s">
        <v>47</v>
      </c>
      <c r="T304" s="6"/>
      <c r="U304" s="6"/>
    </row>
    <row r="305" spans="2:21" ht="32.4" customHeight="1" x14ac:dyDescent="0.3">
      <c r="B305" s="16">
        <v>2025</v>
      </c>
      <c r="C305" s="10" t="s">
        <v>926</v>
      </c>
      <c r="D305" s="1" t="s">
        <v>352</v>
      </c>
      <c r="E305" s="11" t="s">
        <v>970</v>
      </c>
      <c r="F305" s="1" t="s">
        <v>971</v>
      </c>
      <c r="G305" s="8">
        <v>39452830</v>
      </c>
      <c r="H305" s="9">
        <v>8000000</v>
      </c>
      <c r="I305" s="3" t="s">
        <v>778</v>
      </c>
      <c r="J305" s="5">
        <v>45923</v>
      </c>
      <c r="K305" s="5">
        <f t="shared" si="26"/>
        <v>45923</v>
      </c>
      <c r="L305" s="5">
        <v>46288</v>
      </c>
      <c r="M305" s="2">
        <v>0</v>
      </c>
      <c r="N305" s="2">
        <v>0</v>
      </c>
      <c r="O305" s="1" t="s">
        <v>56</v>
      </c>
      <c r="P305" s="18">
        <f t="shared" si="27"/>
        <v>46288</v>
      </c>
      <c r="Q305" s="9">
        <f t="shared" si="28"/>
        <v>8000000</v>
      </c>
      <c r="R305" s="1" t="s">
        <v>696</v>
      </c>
      <c r="S305" s="4" t="s">
        <v>47</v>
      </c>
      <c r="T305" s="6"/>
      <c r="U305" s="6"/>
    </row>
    <row r="306" spans="2:21" ht="32.4" customHeight="1" x14ac:dyDescent="0.3">
      <c r="B306" s="16">
        <v>2025</v>
      </c>
      <c r="C306" s="10" t="s">
        <v>927</v>
      </c>
      <c r="D306" s="1" t="s">
        <v>352</v>
      </c>
      <c r="E306" s="11" t="s">
        <v>972</v>
      </c>
      <c r="F306" s="1" t="s">
        <v>973</v>
      </c>
      <c r="G306" s="8">
        <v>15428478</v>
      </c>
      <c r="H306" s="9">
        <v>8000000</v>
      </c>
      <c r="I306" s="3" t="s">
        <v>778</v>
      </c>
      <c r="J306" s="5">
        <v>45922</v>
      </c>
      <c r="K306" s="5">
        <f t="shared" si="26"/>
        <v>45922</v>
      </c>
      <c r="L306" s="5">
        <v>46287</v>
      </c>
      <c r="M306" s="2">
        <v>0</v>
      </c>
      <c r="N306" s="2">
        <v>0</v>
      </c>
      <c r="O306" s="1" t="s">
        <v>56</v>
      </c>
      <c r="P306" s="18">
        <f t="shared" si="27"/>
        <v>46287</v>
      </c>
      <c r="Q306" s="9">
        <f t="shared" si="28"/>
        <v>8000000</v>
      </c>
      <c r="R306" s="1" t="s">
        <v>696</v>
      </c>
      <c r="S306" s="4" t="s">
        <v>47</v>
      </c>
      <c r="T306" s="6"/>
      <c r="U306" s="6"/>
    </row>
    <row r="307" spans="2:21" ht="32.4" customHeight="1" x14ac:dyDescent="0.3">
      <c r="B307" s="16">
        <v>2025</v>
      </c>
      <c r="C307" s="10" t="s">
        <v>928</v>
      </c>
      <c r="D307" s="1" t="s">
        <v>352</v>
      </c>
      <c r="E307" s="11" t="s">
        <v>974</v>
      </c>
      <c r="F307" s="1" t="s">
        <v>975</v>
      </c>
      <c r="G307" s="8">
        <v>15430032</v>
      </c>
      <c r="H307" s="9">
        <v>16000000</v>
      </c>
      <c r="I307" s="3" t="s">
        <v>778</v>
      </c>
      <c r="J307" s="5">
        <v>45923</v>
      </c>
      <c r="K307" s="5">
        <f t="shared" si="26"/>
        <v>45923</v>
      </c>
      <c r="L307" s="5">
        <v>46288</v>
      </c>
      <c r="M307" s="2">
        <v>0</v>
      </c>
      <c r="N307" s="2">
        <v>0</v>
      </c>
      <c r="O307" s="1" t="s">
        <v>56</v>
      </c>
      <c r="P307" s="18">
        <f t="shared" si="27"/>
        <v>46288</v>
      </c>
      <c r="Q307" s="9">
        <f t="shared" si="28"/>
        <v>16000000</v>
      </c>
      <c r="R307" s="1" t="s">
        <v>696</v>
      </c>
      <c r="S307" s="4" t="s">
        <v>47</v>
      </c>
      <c r="T307" s="6"/>
      <c r="U307" s="6"/>
    </row>
    <row r="308" spans="2:21" ht="32.4" customHeight="1" x14ac:dyDescent="0.3">
      <c r="B308" s="16">
        <v>2025</v>
      </c>
      <c r="C308" s="10" t="s">
        <v>929</v>
      </c>
      <c r="D308" s="1" t="s">
        <v>352</v>
      </c>
      <c r="E308" s="11" t="s">
        <v>976</v>
      </c>
      <c r="F308" s="1" t="s">
        <v>977</v>
      </c>
      <c r="G308" s="8">
        <v>15442913</v>
      </c>
      <c r="H308" s="9">
        <v>8000000</v>
      </c>
      <c r="I308" s="3" t="s">
        <v>778</v>
      </c>
      <c r="J308" s="5">
        <v>45924</v>
      </c>
      <c r="K308" s="5">
        <f t="shared" si="26"/>
        <v>45924</v>
      </c>
      <c r="L308" s="5">
        <v>46289</v>
      </c>
      <c r="M308" s="2">
        <v>0</v>
      </c>
      <c r="N308" s="2">
        <v>0</v>
      </c>
      <c r="O308" s="1" t="s">
        <v>56</v>
      </c>
      <c r="P308" s="18">
        <f t="shared" si="27"/>
        <v>46289</v>
      </c>
      <c r="Q308" s="9">
        <f t="shared" si="28"/>
        <v>8000000</v>
      </c>
      <c r="R308" s="1" t="s">
        <v>696</v>
      </c>
      <c r="S308" s="4" t="s">
        <v>47</v>
      </c>
      <c r="T308" s="6"/>
      <c r="U308" s="6"/>
    </row>
    <row r="309" spans="2:21" ht="32.4" customHeight="1" x14ac:dyDescent="0.3">
      <c r="B309" s="16">
        <v>2025</v>
      </c>
      <c r="C309" s="10" t="s">
        <v>930</v>
      </c>
      <c r="D309" s="1" t="s">
        <v>352</v>
      </c>
      <c r="E309" s="11" t="s">
        <v>978</v>
      </c>
      <c r="F309" s="1" t="s">
        <v>843</v>
      </c>
      <c r="G309" s="8">
        <v>1093755557</v>
      </c>
      <c r="H309" s="9">
        <v>8000000</v>
      </c>
      <c r="I309" s="3" t="s">
        <v>778</v>
      </c>
      <c r="J309" s="5">
        <v>45924</v>
      </c>
      <c r="K309" s="5">
        <f t="shared" si="26"/>
        <v>45924</v>
      </c>
      <c r="L309" s="5">
        <v>46289</v>
      </c>
      <c r="M309" s="2">
        <v>0</v>
      </c>
      <c r="N309" s="2">
        <v>0</v>
      </c>
      <c r="O309" s="1" t="s">
        <v>56</v>
      </c>
      <c r="P309" s="18">
        <f t="shared" si="27"/>
        <v>46289</v>
      </c>
      <c r="Q309" s="9">
        <f t="shared" si="28"/>
        <v>8000000</v>
      </c>
      <c r="R309" s="1" t="s">
        <v>696</v>
      </c>
      <c r="S309" s="4" t="s">
        <v>47</v>
      </c>
      <c r="T309" s="6"/>
      <c r="U309" s="6"/>
    </row>
    <row r="310" spans="2:21" ht="32.4" customHeight="1" x14ac:dyDescent="0.3">
      <c r="B310" s="16">
        <v>2025</v>
      </c>
      <c r="C310" s="10" t="s">
        <v>931</v>
      </c>
      <c r="D310" s="1" t="s">
        <v>352</v>
      </c>
      <c r="E310" s="11" t="s">
        <v>979</v>
      </c>
      <c r="F310" s="1" t="s">
        <v>980</v>
      </c>
      <c r="G310" s="8">
        <v>79421202</v>
      </c>
      <c r="H310" s="9">
        <v>80000000</v>
      </c>
      <c r="I310" s="3" t="s">
        <v>778</v>
      </c>
      <c r="J310" s="5">
        <v>45930</v>
      </c>
      <c r="K310" s="5">
        <f t="shared" si="26"/>
        <v>45930</v>
      </c>
      <c r="L310" s="5">
        <v>46295</v>
      </c>
      <c r="M310" s="2">
        <v>0</v>
      </c>
      <c r="N310" s="2">
        <v>0</v>
      </c>
      <c r="O310" s="1" t="s">
        <v>56</v>
      </c>
      <c r="P310" s="18">
        <f t="shared" si="27"/>
        <v>46295</v>
      </c>
      <c r="Q310" s="9">
        <f t="shared" si="28"/>
        <v>80000000</v>
      </c>
      <c r="R310" s="1" t="s">
        <v>696</v>
      </c>
      <c r="S310" s="4" t="s">
        <v>47</v>
      </c>
      <c r="T310" s="6"/>
      <c r="U310" s="6"/>
    </row>
    <row r="311" spans="2:21" ht="32.4" customHeight="1" x14ac:dyDescent="0.3">
      <c r="B311" s="16">
        <v>2025</v>
      </c>
      <c r="C311" s="10" t="s">
        <v>932</v>
      </c>
      <c r="D311" s="1" t="s">
        <v>352</v>
      </c>
      <c r="E311" s="11" t="s">
        <v>981</v>
      </c>
      <c r="F311" s="1" t="s">
        <v>982</v>
      </c>
      <c r="G311" s="8">
        <v>15421698</v>
      </c>
      <c r="H311" s="9">
        <v>24000000</v>
      </c>
      <c r="I311" s="3" t="s">
        <v>778</v>
      </c>
      <c r="J311" s="5">
        <v>45931</v>
      </c>
      <c r="K311" s="5">
        <f t="shared" si="26"/>
        <v>45931</v>
      </c>
      <c r="L311" s="5">
        <v>46296</v>
      </c>
      <c r="M311" s="2">
        <v>0</v>
      </c>
      <c r="N311" s="2">
        <v>0</v>
      </c>
      <c r="O311" s="1" t="s">
        <v>56</v>
      </c>
      <c r="P311" s="18">
        <f t="shared" si="27"/>
        <v>46296</v>
      </c>
      <c r="Q311" s="9">
        <f t="shared" si="28"/>
        <v>24000000</v>
      </c>
      <c r="R311" s="1" t="s">
        <v>696</v>
      </c>
      <c r="S311" s="4" t="s">
        <v>47</v>
      </c>
      <c r="T311" s="6"/>
      <c r="U311" s="6"/>
    </row>
    <row r="312" spans="2:21" ht="32.4" customHeight="1" x14ac:dyDescent="0.3">
      <c r="B312" s="16">
        <v>2025</v>
      </c>
      <c r="C312" s="10" t="s">
        <v>933</v>
      </c>
      <c r="D312" s="1" t="s">
        <v>352</v>
      </c>
      <c r="E312" s="11" t="s">
        <v>983</v>
      </c>
      <c r="F312" s="1" t="s">
        <v>984</v>
      </c>
      <c r="G312" s="8">
        <v>39434437</v>
      </c>
      <c r="H312" s="9">
        <v>8000000</v>
      </c>
      <c r="I312" s="3" t="s">
        <v>778</v>
      </c>
      <c r="J312" s="5">
        <v>45929</v>
      </c>
      <c r="K312" s="5">
        <f t="shared" si="26"/>
        <v>45929</v>
      </c>
      <c r="L312" s="5">
        <v>46294</v>
      </c>
      <c r="M312" s="2">
        <v>0</v>
      </c>
      <c r="N312" s="2">
        <v>0</v>
      </c>
      <c r="O312" s="1" t="s">
        <v>56</v>
      </c>
      <c r="P312" s="18">
        <f t="shared" si="27"/>
        <v>46294</v>
      </c>
      <c r="Q312" s="9">
        <f t="shared" si="28"/>
        <v>8000000</v>
      </c>
      <c r="R312" s="1" t="s">
        <v>696</v>
      </c>
      <c r="S312" s="4" t="s">
        <v>47</v>
      </c>
      <c r="T312" s="6"/>
      <c r="U312" s="6"/>
    </row>
    <row r="313" spans="2:21" ht="32.4" customHeight="1" x14ac:dyDescent="0.3">
      <c r="B313" s="16">
        <v>2025</v>
      </c>
      <c r="C313" s="10" t="s">
        <v>934</v>
      </c>
      <c r="D313" s="1" t="s">
        <v>352</v>
      </c>
      <c r="E313" s="11" t="s">
        <v>985</v>
      </c>
      <c r="F313" s="1" t="s">
        <v>986</v>
      </c>
      <c r="G313" s="8">
        <v>15423856</v>
      </c>
      <c r="H313" s="9">
        <v>16000000</v>
      </c>
      <c r="I313" s="3" t="s">
        <v>778</v>
      </c>
      <c r="J313" s="5">
        <v>45931</v>
      </c>
      <c r="K313" s="5">
        <f t="shared" si="26"/>
        <v>45931</v>
      </c>
      <c r="L313" s="5">
        <v>46296</v>
      </c>
      <c r="M313" s="2">
        <v>0</v>
      </c>
      <c r="N313" s="2">
        <v>0</v>
      </c>
      <c r="O313" s="1" t="s">
        <v>56</v>
      </c>
      <c r="P313" s="18">
        <f t="shared" si="27"/>
        <v>46296</v>
      </c>
      <c r="Q313" s="9">
        <f t="shared" si="28"/>
        <v>16000000</v>
      </c>
      <c r="R313" s="1" t="s">
        <v>696</v>
      </c>
      <c r="S313" s="4" t="s">
        <v>47</v>
      </c>
      <c r="T313" s="6"/>
      <c r="U313" s="6"/>
    </row>
    <row r="314" spans="2:21" ht="32.4" customHeight="1" x14ac:dyDescent="0.3">
      <c r="B314" s="16">
        <v>2025</v>
      </c>
      <c r="C314" s="10" t="s">
        <v>935</v>
      </c>
      <c r="D314" s="1" t="s">
        <v>352</v>
      </c>
      <c r="E314" s="11" t="s">
        <v>987</v>
      </c>
      <c r="F314" s="1" t="s">
        <v>988</v>
      </c>
      <c r="G314" s="8">
        <v>39435967</v>
      </c>
      <c r="H314" s="9">
        <v>8000000</v>
      </c>
      <c r="I314" s="3" t="s">
        <v>778</v>
      </c>
      <c r="J314" s="5">
        <v>45922</v>
      </c>
      <c r="K314" s="5">
        <f t="shared" si="26"/>
        <v>45922</v>
      </c>
      <c r="L314" s="5">
        <v>46287</v>
      </c>
      <c r="M314" s="2">
        <v>0</v>
      </c>
      <c r="N314" s="2">
        <v>0</v>
      </c>
      <c r="O314" s="1" t="s">
        <v>56</v>
      </c>
      <c r="P314" s="18">
        <f t="shared" si="27"/>
        <v>46287</v>
      </c>
      <c r="Q314" s="9">
        <f t="shared" si="28"/>
        <v>8000000</v>
      </c>
      <c r="R314" s="1" t="s">
        <v>696</v>
      </c>
      <c r="S314" s="4" t="s">
        <v>47</v>
      </c>
      <c r="T314" s="6"/>
      <c r="U314" s="6"/>
    </row>
    <row r="315" spans="2:21" ht="32.4" customHeight="1" x14ac:dyDescent="0.3">
      <c r="B315" s="16">
        <v>2025</v>
      </c>
      <c r="C315" s="10" t="s">
        <v>936</v>
      </c>
      <c r="D315" s="1" t="s">
        <v>352</v>
      </c>
      <c r="E315" s="11" t="s">
        <v>989</v>
      </c>
      <c r="F315" s="1" t="s">
        <v>990</v>
      </c>
      <c r="G315" s="8" t="s">
        <v>991</v>
      </c>
      <c r="H315" s="9">
        <v>8000000</v>
      </c>
      <c r="I315" s="3" t="s">
        <v>778</v>
      </c>
      <c r="J315" s="5">
        <v>45932</v>
      </c>
      <c r="K315" s="5">
        <f t="shared" si="26"/>
        <v>45932</v>
      </c>
      <c r="L315" s="5">
        <v>46297</v>
      </c>
      <c r="M315" s="2">
        <v>0</v>
      </c>
      <c r="N315" s="2">
        <v>0</v>
      </c>
      <c r="O315" s="1" t="s">
        <v>56</v>
      </c>
      <c r="P315" s="18">
        <f t="shared" si="27"/>
        <v>46297</v>
      </c>
      <c r="Q315" s="9">
        <f t="shared" si="28"/>
        <v>8000000</v>
      </c>
      <c r="R315" s="1" t="s">
        <v>696</v>
      </c>
      <c r="S315" s="4" t="s">
        <v>47</v>
      </c>
      <c r="T315" s="6"/>
      <c r="U315" s="6"/>
    </row>
    <row r="316" spans="2:21" ht="32.4" customHeight="1" x14ac:dyDescent="0.3">
      <c r="B316" s="16">
        <v>2025</v>
      </c>
      <c r="C316" s="10" t="s">
        <v>937</v>
      </c>
      <c r="D316" s="1" t="s">
        <v>352</v>
      </c>
      <c r="E316" s="11" t="s">
        <v>992</v>
      </c>
      <c r="F316" s="1" t="s">
        <v>993</v>
      </c>
      <c r="G316" s="8">
        <v>15425441</v>
      </c>
      <c r="H316" s="9">
        <v>8000000</v>
      </c>
      <c r="I316" s="3" t="s">
        <v>778</v>
      </c>
      <c r="J316" s="5">
        <v>45932</v>
      </c>
      <c r="K316" s="5">
        <f t="shared" si="26"/>
        <v>45932</v>
      </c>
      <c r="L316" s="5">
        <v>46267</v>
      </c>
      <c r="M316" s="2">
        <v>0</v>
      </c>
      <c r="N316" s="2">
        <v>0</v>
      </c>
      <c r="O316" s="1" t="s">
        <v>56</v>
      </c>
      <c r="P316" s="18">
        <f t="shared" si="27"/>
        <v>46267</v>
      </c>
      <c r="Q316" s="9">
        <f t="shared" si="28"/>
        <v>8000000</v>
      </c>
      <c r="R316" s="1" t="s">
        <v>696</v>
      </c>
      <c r="S316" s="4" t="s">
        <v>47</v>
      </c>
      <c r="T316" s="6"/>
      <c r="U316" s="6"/>
    </row>
    <row r="317" spans="2:21" ht="32.4" customHeight="1" x14ac:dyDescent="0.3">
      <c r="B317" s="16">
        <v>2025</v>
      </c>
      <c r="C317" s="10" t="s">
        <v>938</v>
      </c>
      <c r="D317" s="1" t="s">
        <v>352</v>
      </c>
      <c r="E317" s="11" t="s">
        <v>994</v>
      </c>
      <c r="F317" s="1" t="s">
        <v>995</v>
      </c>
      <c r="G317" s="8">
        <v>15430388</v>
      </c>
      <c r="H317" s="9">
        <v>8000000</v>
      </c>
      <c r="I317" s="3" t="s">
        <v>778</v>
      </c>
      <c r="J317" s="5">
        <v>45938</v>
      </c>
      <c r="K317" s="5">
        <f t="shared" si="26"/>
        <v>45938</v>
      </c>
      <c r="L317" s="5">
        <v>46303</v>
      </c>
      <c r="M317" s="2">
        <v>0</v>
      </c>
      <c r="N317" s="2">
        <v>0</v>
      </c>
      <c r="O317" s="1" t="s">
        <v>56</v>
      </c>
      <c r="P317" s="18">
        <f t="shared" si="27"/>
        <v>46303</v>
      </c>
      <c r="Q317" s="9">
        <f t="shared" si="28"/>
        <v>8000000</v>
      </c>
      <c r="R317" s="1" t="s">
        <v>696</v>
      </c>
      <c r="S317" s="4" t="s">
        <v>47</v>
      </c>
      <c r="T317" s="6"/>
      <c r="U317" s="6"/>
    </row>
    <row r="318" spans="2:21" ht="32.4" customHeight="1" x14ac:dyDescent="0.3">
      <c r="B318" s="16">
        <v>2025</v>
      </c>
      <c r="C318" s="10" t="s">
        <v>939</v>
      </c>
      <c r="D318" s="1" t="s">
        <v>352</v>
      </c>
      <c r="E318" s="11" t="s">
        <v>996</v>
      </c>
      <c r="F318" s="1" t="s">
        <v>997</v>
      </c>
      <c r="G318" s="8">
        <v>15431740</v>
      </c>
      <c r="H318" s="9">
        <v>8000000</v>
      </c>
      <c r="I318" s="3" t="s">
        <v>778</v>
      </c>
      <c r="J318" s="5">
        <v>45937</v>
      </c>
      <c r="K318" s="5">
        <f t="shared" si="26"/>
        <v>45937</v>
      </c>
      <c r="L318" s="5">
        <v>46302</v>
      </c>
      <c r="M318" s="2">
        <v>0</v>
      </c>
      <c r="N318" s="2">
        <v>0</v>
      </c>
      <c r="O318" s="1" t="s">
        <v>56</v>
      </c>
      <c r="P318" s="18">
        <f t="shared" si="27"/>
        <v>46302</v>
      </c>
      <c r="Q318" s="9">
        <f t="shared" si="28"/>
        <v>8000000</v>
      </c>
      <c r="R318" s="1" t="s">
        <v>696</v>
      </c>
      <c r="S318" s="4" t="s">
        <v>47</v>
      </c>
      <c r="T318" s="6"/>
      <c r="U318" s="6"/>
    </row>
    <row r="319" spans="2:21" ht="32.4" customHeight="1" x14ac:dyDescent="0.3">
      <c r="B319" s="16">
        <v>2025</v>
      </c>
      <c r="C319" s="10" t="s">
        <v>940</v>
      </c>
      <c r="D319" s="1" t="s">
        <v>352</v>
      </c>
      <c r="E319" s="11" t="s">
        <v>998</v>
      </c>
      <c r="F319" s="1" t="s">
        <v>999</v>
      </c>
      <c r="G319" s="8">
        <v>70287270</v>
      </c>
      <c r="H319" s="9">
        <v>8000000</v>
      </c>
      <c r="I319" s="3" t="s">
        <v>778</v>
      </c>
      <c r="J319" s="5">
        <v>45945</v>
      </c>
      <c r="K319" s="5">
        <f t="shared" si="26"/>
        <v>45945</v>
      </c>
      <c r="L319" s="5">
        <v>46310</v>
      </c>
      <c r="M319" s="2">
        <v>0</v>
      </c>
      <c r="N319" s="2">
        <v>0</v>
      </c>
      <c r="O319" s="1" t="s">
        <v>56</v>
      </c>
      <c r="P319" s="18">
        <f t="shared" si="27"/>
        <v>46310</v>
      </c>
      <c r="Q319" s="9">
        <f t="shared" si="28"/>
        <v>8000000</v>
      </c>
      <c r="R319" s="1" t="s">
        <v>696</v>
      </c>
      <c r="S319" s="4" t="s">
        <v>47</v>
      </c>
      <c r="T319" s="6"/>
      <c r="U319" s="6"/>
    </row>
    <row r="320" spans="2:21" ht="32.4" customHeight="1" x14ac:dyDescent="0.3">
      <c r="B320" s="16">
        <v>2025</v>
      </c>
      <c r="C320" s="10" t="s">
        <v>941</v>
      </c>
      <c r="D320" s="1" t="s">
        <v>352</v>
      </c>
      <c r="E320" s="11" t="s">
        <v>1000</v>
      </c>
      <c r="F320" s="1" t="s">
        <v>1001</v>
      </c>
      <c r="G320" s="8">
        <v>70285004</v>
      </c>
      <c r="H320" s="9">
        <v>8000000</v>
      </c>
      <c r="I320" s="3" t="s">
        <v>778</v>
      </c>
      <c r="J320" s="5">
        <v>45945</v>
      </c>
      <c r="K320" s="5">
        <f t="shared" si="26"/>
        <v>45945</v>
      </c>
      <c r="L320" s="5">
        <v>46310</v>
      </c>
      <c r="M320" s="2">
        <v>0</v>
      </c>
      <c r="N320" s="2">
        <v>0</v>
      </c>
      <c r="O320" s="1" t="s">
        <v>56</v>
      </c>
      <c r="P320" s="18">
        <f t="shared" si="27"/>
        <v>46310</v>
      </c>
      <c r="Q320" s="9">
        <f t="shared" si="28"/>
        <v>8000000</v>
      </c>
      <c r="R320" s="1" t="s">
        <v>696</v>
      </c>
      <c r="S320" s="4" t="s">
        <v>47</v>
      </c>
      <c r="T320" s="6"/>
      <c r="U320" s="6"/>
    </row>
    <row r="321" spans="2:21" ht="32.4" customHeight="1" x14ac:dyDescent="0.3">
      <c r="B321" s="16">
        <v>2025</v>
      </c>
      <c r="C321" s="10" t="s">
        <v>942</v>
      </c>
      <c r="D321" s="1" t="s">
        <v>352</v>
      </c>
      <c r="E321" s="11" t="s">
        <v>1002</v>
      </c>
      <c r="F321" s="1" t="s">
        <v>1003</v>
      </c>
      <c r="G321" s="8">
        <v>1036935838</v>
      </c>
      <c r="H321" s="9">
        <v>8000000</v>
      </c>
      <c r="I321" s="3" t="s">
        <v>778</v>
      </c>
      <c r="J321" s="5">
        <v>45945</v>
      </c>
      <c r="K321" s="5">
        <v>45945</v>
      </c>
      <c r="L321" s="5">
        <v>46310</v>
      </c>
      <c r="M321" s="2">
        <v>0</v>
      </c>
      <c r="N321" s="2">
        <v>0</v>
      </c>
      <c r="O321" s="1" t="s">
        <v>56</v>
      </c>
      <c r="P321" s="18">
        <f t="shared" si="27"/>
        <v>46310</v>
      </c>
      <c r="Q321" s="9">
        <f t="shared" si="28"/>
        <v>8000000</v>
      </c>
      <c r="R321" s="1" t="s">
        <v>696</v>
      </c>
      <c r="S321" s="4" t="s">
        <v>47</v>
      </c>
      <c r="T321" s="6"/>
      <c r="U321" s="6"/>
    </row>
    <row r="322" spans="2:21" ht="32.4" customHeight="1" x14ac:dyDescent="0.3">
      <c r="B322" s="16">
        <v>2025</v>
      </c>
      <c r="C322" s="10" t="s">
        <v>943</v>
      </c>
      <c r="D322" s="1" t="s">
        <v>352</v>
      </c>
      <c r="E322" s="11" t="s">
        <v>1004</v>
      </c>
      <c r="F322" s="1" t="s">
        <v>1005</v>
      </c>
      <c r="G322" s="8">
        <v>15432071</v>
      </c>
      <c r="H322" s="9">
        <v>8000000</v>
      </c>
      <c r="I322" s="3" t="s">
        <v>778</v>
      </c>
      <c r="J322" s="5">
        <v>45950</v>
      </c>
      <c r="K322" s="5">
        <f t="shared" si="26"/>
        <v>45950</v>
      </c>
      <c r="L322" s="5">
        <v>46315</v>
      </c>
      <c r="M322" s="2">
        <v>0</v>
      </c>
      <c r="N322" s="2">
        <v>0</v>
      </c>
      <c r="O322" s="1" t="s">
        <v>56</v>
      </c>
      <c r="P322" s="18">
        <f t="shared" si="27"/>
        <v>46315</v>
      </c>
      <c r="Q322" s="9">
        <f t="shared" si="28"/>
        <v>8000000</v>
      </c>
      <c r="R322" s="1" t="s">
        <v>696</v>
      </c>
      <c r="S322" s="4" t="s">
        <v>47</v>
      </c>
      <c r="T322" s="6"/>
      <c r="U322" s="6"/>
    </row>
    <row r="323" spans="2:21" ht="32.4" customHeight="1" x14ac:dyDescent="0.3">
      <c r="B323" s="16">
        <v>2025</v>
      </c>
      <c r="C323" s="10" t="s">
        <v>944</v>
      </c>
      <c r="D323" s="1" t="s">
        <v>352</v>
      </c>
      <c r="E323" s="11" t="s">
        <v>1006</v>
      </c>
      <c r="F323" s="1" t="s">
        <v>1007</v>
      </c>
      <c r="G323" s="8">
        <v>15446933</v>
      </c>
      <c r="H323" s="9">
        <v>8000000</v>
      </c>
      <c r="I323" s="3" t="s">
        <v>778</v>
      </c>
      <c r="J323" s="5">
        <v>45932</v>
      </c>
      <c r="K323" s="5">
        <f t="shared" si="26"/>
        <v>45932</v>
      </c>
      <c r="L323" s="5">
        <v>46315</v>
      </c>
      <c r="M323" s="2">
        <v>0</v>
      </c>
      <c r="N323" s="2">
        <v>0</v>
      </c>
      <c r="O323" s="1" t="s">
        <v>56</v>
      </c>
      <c r="P323" s="18">
        <f t="shared" si="27"/>
        <v>46315</v>
      </c>
      <c r="Q323" s="9">
        <f t="shared" si="28"/>
        <v>8000000</v>
      </c>
      <c r="R323" s="1" t="s">
        <v>696</v>
      </c>
      <c r="S323" s="4" t="s">
        <v>47</v>
      </c>
      <c r="T323" s="6"/>
      <c r="U323" s="6"/>
    </row>
    <row r="324" spans="2:21" ht="32.4" customHeight="1" x14ac:dyDescent="0.3">
      <c r="B324" s="16">
        <v>2025</v>
      </c>
      <c r="C324" s="10" t="s">
        <v>945</v>
      </c>
      <c r="D324" s="1" t="s">
        <v>352</v>
      </c>
      <c r="E324" s="11" t="s">
        <v>1008</v>
      </c>
      <c r="F324" s="1" t="s">
        <v>1009</v>
      </c>
      <c r="G324" s="8">
        <v>70288645</v>
      </c>
      <c r="H324" s="9">
        <v>8000000</v>
      </c>
      <c r="I324" s="3" t="s">
        <v>778</v>
      </c>
      <c r="J324" s="5">
        <v>45920</v>
      </c>
      <c r="K324" s="5">
        <f t="shared" si="26"/>
        <v>45920</v>
      </c>
      <c r="L324" s="5">
        <v>46285</v>
      </c>
      <c r="M324" s="2">
        <v>0</v>
      </c>
      <c r="N324" s="2">
        <v>0</v>
      </c>
      <c r="O324" s="1" t="s">
        <v>56</v>
      </c>
      <c r="P324" s="18">
        <f t="shared" si="27"/>
        <v>46285</v>
      </c>
      <c r="Q324" s="9">
        <f t="shared" si="28"/>
        <v>8000000</v>
      </c>
      <c r="R324" s="1" t="s">
        <v>696</v>
      </c>
      <c r="S324" s="4" t="s">
        <v>47</v>
      </c>
      <c r="T324" s="6"/>
      <c r="U324" s="6"/>
    </row>
    <row r="325" spans="2:21" ht="32.4" customHeight="1" x14ac:dyDescent="0.3">
      <c r="B325" s="16">
        <v>2025</v>
      </c>
      <c r="C325" s="10" t="s">
        <v>946</v>
      </c>
      <c r="D325" s="1" t="s">
        <v>352</v>
      </c>
      <c r="E325" s="11" t="s">
        <v>1010</v>
      </c>
      <c r="F325" s="1" t="s">
        <v>1011</v>
      </c>
      <c r="G325" s="8">
        <v>15351151</v>
      </c>
      <c r="H325" s="9">
        <v>24000000</v>
      </c>
      <c r="I325" s="3" t="s">
        <v>778</v>
      </c>
      <c r="J325" s="5">
        <v>45950</v>
      </c>
      <c r="K325" s="5">
        <f t="shared" si="26"/>
        <v>45950</v>
      </c>
      <c r="L325" s="5">
        <v>46315</v>
      </c>
      <c r="M325" s="2">
        <v>0</v>
      </c>
      <c r="N325" s="2">
        <v>0</v>
      </c>
      <c r="O325" s="1" t="s">
        <v>56</v>
      </c>
      <c r="P325" s="18">
        <f t="shared" si="27"/>
        <v>46315</v>
      </c>
      <c r="Q325" s="9">
        <f t="shared" si="28"/>
        <v>24000000</v>
      </c>
      <c r="R325" s="1" t="s">
        <v>696</v>
      </c>
      <c r="S325" s="4" t="s">
        <v>47</v>
      </c>
      <c r="T325" s="6"/>
      <c r="U325" s="6"/>
    </row>
    <row r="326" spans="2:21" ht="32.4" customHeight="1" x14ac:dyDescent="0.3">
      <c r="B326" s="16">
        <v>2025</v>
      </c>
      <c r="C326" s="10" t="s">
        <v>947</v>
      </c>
      <c r="D326" s="1" t="s">
        <v>352</v>
      </c>
      <c r="E326" s="11" t="s">
        <v>1012</v>
      </c>
      <c r="F326" s="1" t="s">
        <v>1013</v>
      </c>
      <c r="G326" s="8">
        <v>70781573</v>
      </c>
      <c r="H326" s="9">
        <v>8000000</v>
      </c>
      <c r="I326" s="3" t="s">
        <v>778</v>
      </c>
      <c r="J326" s="5">
        <v>45951</v>
      </c>
      <c r="K326" s="5">
        <f t="shared" si="26"/>
        <v>45951</v>
      </c>
      <c r="L326" s="5">
        <v>46316</v>
      </c>
      <c r="M326" s="2">
        <v>0</v>
      </c>
      <c r="N326" s="2">
        <v>0</v>
      </c>
      <c r="O326" s="1" t="s">
        <v>56</v>
      </c>
      <c r="P326" s="18">
        <f t="shared" si="27"/>
        <v>46316</v>
      </c>
      <c r="Q326" s="9">
        <f t="shared" si="28"/>
        <v>8000000</v>
      </c>
      <c r="R326" s="1" t="s">
        <v>696</v>
      </c>
      <c r="S326" s="4" t="s">
        <v>47</v>
      </c>
      <c r="T326" s="6"/>
      <c r="U326" s="6"/>
    </row>
    <row r="327" spans="2:21" ht="32.4" customHeight="1" x14ac:dyDescent="0.3">
      <c r="B327" s="16">
        <v>2025</v>
      </c>
      <c r="C327" s="10" t="s">
        <v>948</v>
      </c>
      <c r="D327" s="1" t="s">
        <v>352</v>
      </c>
      <c r="E327" s="11" t="s">
        <v>1014</v>
      </c>
      <c r="F327" s="1" t="s">
        <v>1015</v>
      </c>
      <c r="G327" s="8">
        <v>15273899</v>
      </c>
      <c r="H327" s="9">
        <v>8000000</v>
      </c>
      <c r="I327" s="3" t="s">
        <v>778</v>
      </c>
      <c r="J327" s="5">
        <v>45952</v>
      </c>
      <c r="K327" s="5">
        <f t="shared" si="26"/>
        <v>45952</v>
      </c>
      <c r="L327" s="5">
        <v>46317</v>
      </c>
      <c r="M327" s="2">
        <v>0</v>
      </c>
      <c r="N327" s="2">
        <v>0</v>
      </c>
      <c r="O327" s="1" t="s">
        <v>56</v>
      </c>
      <c r="P327" s="18">
        <f t="shared" si="27"/>
        <v>46317</v>
      </c>
      <c r="Q327" s="9">
        <f t="shared" si="28"/>
        <v>8000000</v>
      </c>
      <c r="R327" s="1" t="s">
        <v>696</v>
      </c>
      <c r="S327" s="4" t="s">
        <v>47</v>
      </c>
      <c r="T327" s="6"/>
      <c r="U327" s="6"/>
    </row>
    <row r="328" spans="2:21" ht="32.4" customHeight="1" x14ac:dyDescent="0.3">
      <c r="B328" s="16">
        <v>2025</v>
      </c>
      <c r="C328" s="10" t="s">
        <v>949</v>
      </c>
      <c r="D328" s="1" t="s">
        <v>352</v>
      </c>
      <c r="E328" s="11" t="s">
        <v>1016</v>
      </c>
      <c r="F328" s="1" t="s">
        <v>1017</v>
      </c>
      <c r="G328" s="8">
        <v>15428564</v>
      </c>
      <c r="H328" s="9">
        <v>8000000</v>
      </c>
      <c r="I328" s="3" t="s">
        <v>778</v>
      </c>
      <c r="J328" s="5">
        <v>45954</v>
      </c>
      <c r="K328" s="5">
        <f t="shared" si="26"/>
        <v>45954</v>
      </c>
      <c r="L328" s="5">
        <v>46319</v>
      </c>
      <c r="M328" s="2">
        <v>0</v>
      </c>
      <c r="N328" s="2">
        <v>0</v>
      </c>
      <c r="O328" s="1" t="s">
        <v>56</v>
      </c>
      <c r="P328" s="18">
        <f t="shared" si="27"/>
        <v>46319</v>
      </c>
      <c r="Q328" s="9">
        <f t="shared" si="28"/>
        <v>8000000</v>
      </c>
      <c r="R328" s="1" t="s">
        <v>696</v>
      </c>
      <c r="S328" s="4" t="s">
        <v>47</v>
      </c>
      <c r="T328" s="6"/>
      <c r="U328" s="6"/>
    </row>
    <row r="329" spans="2:21" ht="32.4" customHeight="1" x14ac:dyDescent="0.3">
      <c r="B329" s="16">
        <v>2025</v>
      </c>
      <c r="C329" s="10" t="s">
        <v>950</v>
      </c>
      <c r="D329" s="1" t="s">
        <v>352</v>
      </c>
      <c r="E329" s="11" t="s">
        <v>1018</v>
      </c>
      <c r="F329" s="1" t="s">
        <v>1019</v>
      </c>
      <c r="G329" s="8">
        <v>43632540</v>
      </c>
      <c r="H329" s="9">
        <v>8000000</v>
      </c>
      <c r="I329" s="3" t="s">
        <v>778</v>
      </c>
      <c r="J329" s="5">
        <v>45953</v>
      </c>
      <c r="K329" s="5">
        <f t="shared" si="26"/>
        <v>45953</v>
      </c>
      <c r="L329" s="5">
        <v>46318</v>
      </c>
      <c r="M329" s="2">
        <v>0</v>
      </c>
      <c r="N329" s="2">
        <v>0</v>
      </c>
      <c r="O329" s="1" t="s">
        <v>56</v>
      </c>
      <c r="P329" s="18">
        <f t="shared" si="27"/>
        <v>46318</v>
      </c>
      <c r="Q329" s="9">
        <f t="shared" si="28"/>
        <v>8000000</v>
      </c>
      <c r="R329" s="1" t="s">
        <v>696</v>
      </c>
      <c r="S329" s="4" t="s">
        <v>47</v>
      </c>
      <c r="T329" s="6"/>
      <c r="U329" s="6"/>
    </row>
    <row r="330" spans="2:21" ht="32.4" customHeight="1" x14ac:dyDescent="0.3">
      <c r="B330" s="16">
        <v>2025</v>
      </c>
      <c r="C330" s="10" t="s">
        <v>951</v>
      </c>
      <c r="D330" s="1" t="s">
        <v>352</v>
      </c>
      <c r="E330" s="11" t="s">
        <v>1020</v>
      </c>
      <c r="F330" s="1" t="s">
        <v>1021</v>
      </c>
      <c r="G330" s="8" t="s">
        <v>1022</v>
      </c>
      <c r="H330" s="9">
        <v>7046664</v>
      </c>
      <c r="I330" s="3" t="s">
        <v>778</v>
      </c>
      <c r="J330" s="5">
        <v>45905</v>
      </c>
      <c r="K330" s="5">
        <f t="shared" si="26"/>
        <v>45905</v>
      </c>
      <c r="L330" s="5">
        <v>46022</v>
      </c>
      <c r="M330" s="2">
        <v>0</v>
      </c>
      <c r="N330" s="2">
        <v>0</v>
      </c>
      <c r="O330" s="1" t="s">
        <v>56</v>
      </c>
      <c r="P330" s="18">
        <f t="shared" si="27"/>
        <v>46022</v>
      </c>
      <c r="Q330" s="9">
        <f t="shared" si="28"/>
        <v>7046664</v>
      </c>
      <c r="R330" s="1" t="s">
        <v>696</v>
      </c>
      <c r="S330" s="4" t="s">
        <v>47</v>
      </c>
      <c r="T330" s="6"/>
      <c r="U330" s="6"/>
    </row>
    <row r="331" spans="2:21" ht="32.4" customHeight="1" x14ac:dyDescent="0.3">
      <c r="B331" s="16">
        <v>2025</v>
      </c>
      <c r="C331" s="10" t="s">
        <v>952</v>
      </c>
      <c r="D331" s="1" t="s">
        <v>352</v>
      </c>
      <c r="E331" s="11" t="s">
        <v>1023</v>
      </c>
      <c r="F331" s="1" t="s">
        <v>1024</v>
      </c>
      <c r="G331" s="8" t="s">
        <v>1025</v>
      </c>
      <c r="H331" s="9">
        <v>17305431</v>
      </c>
      <c r="I331" s="3" t="s">
        <v>778</v>
      </c>
      <c r="J331" s="5">
        <v>45905</v>
      </c>
      <c r="K331" s="5">
        <f t="shared" si="26"/>
        <v>45905</v>
      </c>
      <c r="L331" s="5" t="s">
        <v>1026</v>
      </c>
      <c r="M331" s="2">
        <v>0</v>
      </c>
      <c r="N331" s="2">
        <v>0</v>
      </c>
      <c r="O331" s="1" t="s">
        <v>56</v>
      </c>
      <c r="P331" s="18" t="str">
        <f t="shared" si="27"/>
        <v>31/09/2025</v>
      </c>
      <c r="Q331" s="9">
        <f t="shared" si="28"/>
        <v>17305431</v>
      </c>
      <c r="R331" s="1" t="s">
        <v>696</v>
      </c>
      <c r="S331" s="4" t="s">
        <v>47</v>
      </c>
      <c r="T331" s="6"/>
      <c r="U331" s="6"/>
    </row>
    <row r="332" spans="2:21" ht="32.4" customHeight="1" x14ac:dyDescent="0.3">
      <c r="B332" s="16">
        <v>2025</v>
      </c>
      <c r="C332" s="10" t="s">
        <v>953</v>
      </c>
      <c r="D332" s="1" t="s">
        <v>352</v>
      </c>
      <c r="E332" s="11" t="s">
        <v>1027</v>
      </c>
      <c r="F332" s="1" t="s">
        <v>1028</v>
      </c>
      <c r="G332" s="8">
        <v>70287683</v>
      </c>
      <c r="H332" s="9">
        <v>8000000</v>
      </c>
      <c r="I332" s="3" t="s">
        <v>778</v>
      </c>
      <c r="J332" s="5">
        <v>45954</v>
      </c>
      <c r="K332" s="5">
        <f t="shared" si="26"/>
        <v>45954</v>
      </c>
      <c r="L332" s="5">
        <v>46319</v>
      </c>
      <c r="M332" s="2">
        <v>0</v>
      </c>
      <c r="N332" s="2">
        <v>0</v>
      </c>
      <c r="O332" s="1" t="s">
        <v>56</v>
      </c>
      <c r="P332" s="18">
        <f t="shared" si="27"/>
        <v>46319</v>
      </c>
      <c r="Q332" s="9">
        <f t="shared" si="28"/>
        <v>8000000</v>
      </c>
      <c r="R332" s="1" t="s">
        <v>696</v>
      </c>
      <c r="S332" s="4" t="s">
        <v>47</v>
      </c>
      <c r="T332" s="6"/>
      <c r="U332" s="6"/>
    </row>
    <row r="333" spans="2:21" ht="32.4" customHeight="1" x14ac:dyDescent="0.3">
      <c r="B333" s="16">
        <v>2025</v>
      </c>
      <c r="C333" s="10" t="s">
        <v>954</v>
      </c>
      <c r="D333" s="1" t="s">
        <v>352</v>
      </c>
      <c r="E333" s="11" t="s">
        <v>1029</v>
      </c>
      <c r="F333" s="1" t="s">
        <v>1030</v>
      </c>
      <c r="G333" s="8">
        <v>70908148</v>
      </c>
      <c r="H333" s="9">
        <v>8000000</v>
      </c>
      <c r="I333" s="3" t="s">
        <v>778</v>
      </c>
      <c r="J333" s="5">
        <v>45905</v>
      </c>
      <c r="K333" s="5">
        <f t="shared" si="26"/>
        <v>45905</v>
      </c>
      <c r="L333" s="5">
        <v>46270</v>
      </c>
      <c r="M333" s="2">
        <v>0</v>
      </c>
      <c r="N333" s="2">
        <v>0</v>
      </c>
      <c r="O333" s="1" t="s">
        <v>56</v>
      </c>
      <c r="P333" s="18">
        <f t="shared" si="27"/>
        <v>46270</v>
      </c>
      <c r="Q333" s="9">
        <f t="shared" si="28"/>
        <v>8000000</v>
      </c>
      <c r="R333" s="1" t="s">
        <v>696</v>
      </c>
      <c r="S333" s="4" t="s">
        <v>47</v>
      </c>
      <c r="T333" s="6"/>
      <c r="U333" s="6"/>
    </row>
    <row r="334" spans="2:21" ht="32.4" customHeight="1" x14ac:dyDescent="0.3">
      <c r="B334" s="16">
        <v>2025</v>
      </c>
      <c r="C334" s="10" t="s">
        <v>955</v>
      </c>
      <c r="D334" s="1" t="s">
        <v>352</v>
      </c>
      <c r="E334" s="11" t="s">
        <v>1031</v>
      </c>
      <c r="F334" s="1" t="s">
        <v>1032</v>
      </c>
      <c r="G334" s="8">
        <v>15448397</v>
      </c>
      <c r="H334" s="9">
        <v>32000000</v>
      </c>
      <c r="I334" s="3" t="s">
        <v>778</v>
      </c>
      <c r="J334" s="5">
        <v>45961</v>
      </c>
      <c r="K334" s="5">
        <f t="shared" si="26"/>
        <v>45961</v>
      </c>
      <c r="L334" s="5">
        <v>46326</v>
      </c>
      <c r="M334" s="2">
        <v>0</v>
      </c>
      <c r="N334" s="2">
        <v>0</v>
      </c>
      <c r="O334" s="1" t="s">
        <v>56</v>
      </c>
      <c r="P334" s="18">
        <f t="shared" si="27"/>
        <v>46326</v>
      </c>
      <c r="Q334" s="9">
        <f t="shared" si="28"/>
        <v>32000000</v>
      </c>
      <c r="R334" s="1" t="s">
        <v>696</v>
      </c>
      <c r="S334" s="4" t="s">
        <v>47</v>
      </c>
      <c r="T334" s="6"/>
      <c r="U334" s="6"/>
    </row>
    <row r="335" spans="2:21" ht="32.4" customHeight="1" x14ac:dyDescent="0.3">
      <c r="B335" s="16">
        <v>2025</v>
      </c>
      <c r="C335" s="10" t="s">
        <v>956</v>
      </c>
      <c r="D335" s="1" t="s">
        <v>352</v>
      </c>
      <c r="E335" s="11" t="s">
        <v>1033</v>
      </c>
      <c r="F335" s="1" t="s">
        <v>1034</v>
      </c>
      <c r="G335" s="8">
        <v>39454992</v>
      </c>
      <c r="H335" s="9">
        <v>8000000</v>
      </c>
      <c r="I335" s="3" t="s">
        <v>778</v>
      </c>
      <c r="J335" s="5">
        <v>45961</v>
      </c>
      <c r="K335" s="5">
        <f t="shared" si="26"/>
        <v>45961</v>
      </c>
      <c r="L335" s="5">
        <v>46326</v>
      </c>
      <c r="M335" s="2">
        <v>0</v>
      </c>
      <c r="N335" s="2">
        <v>0</v>
      </c>
      <c r="O335" s="1" t="s">
        <v>56</v>
      </c>
      <c r="P335" s="18">
        <f t="shared" ref="P335" si="29">+L335</f>
        <v>46326</v>
      </c>
      <c r="Q335" s="9">
        <f t="shared" ref="Q335" si="30">+H335</f>
        <v>8000000</v>
      </c>
      <c r="R335" s="1" t="s">
        <v>696</v>
      </c>
      <c r="S335" s="4" t="s">
        <v>47</v>
      </c>
      <c r="T335" s="6"/>
      <c r="U335" s="6"/>
    </row>
    <row r="336" spans="2:21" ht="32.4" customHeight="1" x14ac:dyDescent="0.3">
      <c r="B336" s="16">
        <v>2025</v>
      </c>
      <c r="C336" s="10" t="s">
        <v>1035</v>
      </c>
      <c r="D336" s="1" t="s">
        <v>352</v>
      </c>
      <c r="E336" s="11" t="s">
        <v>1089</v>
      </c>
      <c r="F336" s="1" t="s">
        <v>918</v>
      </c>
      <c r="G336" s="8">
        <v>21492333</v>
      </c>
      <c r="H336" s="9">
        <v>8000000</v>
      </c>
      <c r="I336" s="3" t="s">
        <v>778</v>
      </c>
      <c r="J336" s="5">
        <v>45961</v>
      </c>
      <c r="K336" s="5">
        <f t="shared" si="26"/>
        <v>45961</v>
      </c>
      <c r="L336" s="5">
        <v>46326</v>
      </c>
      <c r="M336" s="2">
        <v>0</v>
      </c>
      <c r="N336" s="2">
        <v>0</v>
      </c>
      <c r="O336" s="1" t="s">
        <v>56</v>
      </c>
      <c r="P336" s="18">
        <f t="shared" ref="P336:P367" si="31">+L335</f>
        <v>46326</v>
      </c>
      <c r="Q336" s="9">
        <f t="shared" ref="Q336:Q367" si="32">+H335</f>
        <v>8000000</v>
      </c>
      <c r="R336" s="1" t="s">
        <v>696</v>
      </c>
      <c r="S336" s="4"/>
      <c r="T336" s="6"/>
      <c r="U336" s="6"/>
    </row>
    <row r="337" spans="2:21" ht="32.4" customHeight="1" x14ac:dyDescent="0.3">
      <c r="B337" s="16">
        <v>2025</v>
      </c>
      <c r="C337" s="10" t="s">
        <v>1036</v>
      </c>
      <c r="D337" s="1" t="s">
        <v>352</v>
      </c>
      <c r="E337" s="11" t="s">
        <v>1090</v>
      </c>
      <c r="F337" s="1" t="s">
        <v>1091</v>
      </c>
      <c r="G337" s="8" t="s">
        <v>67</v>
      </c>
      <c r="H337" s="9">
        <v>50122800</v>
      </c>
      <c r="I337" s="3" t="s">
        <v>1196</v>
      </c>
      <c r="J337" s="5">
        <v>45659</v>
      </c>
      <c r="K337" s="5">
        <f t="shared" si="26"/>
        <v>45659</v>
      </c>
      <c r="L337" s="5">
        <v>45840</v>
      </c>
      <c r="M337" s="2">
        <v>0</v>
      </c>
      <c r="N337" s="2">
        <v>0</v>
      </c>
      <c r="O337" s="1" t="s">
        <v>56</v>
      </c>
      <c r="P337" s="18">
        <f t="shared" si="31"/>
        <v>46326</v>
      </c>
      <c r="Q337" s="9">
        <f t="shared" si="32"/>
        <v>8000000</v>
      </c>
      <c r="R337" s="1" t="s">
        <v>49</v>
      </c>
      <c r="S337" s="4"/>
      <c r="T337" s="6"/>
      <c r="U337" s="6"/>
    </row>
    <row r="338" spans="2:21" ht="32.4" customHeight="1" x14ac:dyDescent="0.3">
      <c r="B338" s="16">
        <v>2025</v>
      </c>
      <c r="C338" s="10" t="s">
        <v>1037</v>
      </c>
      <c r="D338" s="1" t="s">
        <v>352</v>
      </c>
      <c r="E338" s="11" t="s">
        <v>65</v>
      </c>
      <c r="F338" s="1" t="s">
        <v>1091</v>
      </c>
      <c r="G338" s="8" t="s">
        <v>67</v>
      </c>
      <c r="H338" s="9">
        <v>283466040</v>
      </c>
      <c r="I338" s="3" t="s">
        <v>1197</v>
      </c>
      <c r="J338" s="5">
        <v>45659</v>
      </c>
      <c r="K338" s="5">
        <f t="shared" si="26"/>
        <v>45659</v>
      </c>
      <c r="L338" s="5">
        <v>45840</v>
      </c>
      <c r="M338" s="2">
        <v>0</v>
      </c>
      <c r="N338" s="2">
        <v>0</v>
      </c>
      <c r="O338" s="1" t="s">
        <v>56</v>
      </c>
      <c r="P338" s="18">
        <f t="shared" si="31"/>
        <v>45840</v>
      </c>
      <c r="Q338" s="9">
        <f t="shared" si="32"/>
        <v>50122800</v>
      </c>
      <c r="R338" s="1" t="s">
        <v>49</v>
      </c>
      <c r="S338" s="4"/>
      <c r="T338" s="6"/>
      <c r="U338" s="6"/>
    </row>
    <row r="339" spans="2:21" ht="32.4" customHeight="1" x14ac:dyDescent="0.3">
      <c r="B339" s="16">
        <v>2025</v>
      </c>
      <c r="C339" s="10" t="s">
        <v>1038</v>
      </c>
      <c r="D339" s="1" t="s">
        <v>352</v>
      </c>
      <c r="E339" s="11" t="s">
        <v>1092</v>
      </c>
      <c r="F339" s="1" t="s">
        <v>1093</v>
      </c>
      <c r="G339" s="8">
        <v>70287858</v>
      </c>
      <c r="H339" s="9">
        <v>8000000</v>
      </c>
      <c r="I339" s="3" t="s">
        <v>778</v>
      </c>
      <c r="J339" s="5">
        <v>45968</v>
      </c>
      <c r="K339" s="5">
        <f t="shared" si="26"/>
        <v>45968</v>
      </c>
      <c r="L339" s="5">
        <v>46333</v>
      </c>
      <c r="M339" s="2">
        <v>0</v>
      </c>
      <c r="N339" s="2">
        <v>0</v>
      </c>
      <c r="O339" s="1" t="s">
        <v>56</v>
      </c>
      <c r="P339" s="18">
        <f t="shared" si="31"/>
        <v>45840</v>
      </c>
      <c r="Q339" s="9">
        <f t="shared" si="32"/>
        <v>283466040</v>
      </c>
      <c r="R339" s="1" t="s">
        <v>696</v>
      </c>
      <c r="S339" s="4"/>
      <c r="T339" s="6"/>
      <c r="U339" s="6"/>
    </row>
    <row r="340" spans="2:21" ht="32.4" customHeight="1" x14ac:dyDescent="0.3">
      <c r="B340" s="16">
        <v>2025</v>
      </c>
      <c r="C340" s="10" t="s">
        <v>1039</v>
      </c>
      <c r="D340" s="1" t="s">
        <v>352</v>
      </c>
      <c r="E340" s="11" t="s">
        <v>1094</v>
      </c>
      <c r="F340" s="1" t="s">
        <v>1095</v>
      </c>
      <c r="G340" s="8">
        <v>3562732</v>
      </c>
      <c r="H340" s="9">
        <v>8000000</v>
      </c>
      <c r="I340" s="3" t="s">
        <v>778</v>
      </c>
      <c r="J340" s="5">
        <v>45968</v>
      </c>
      <c r="K340" s="5">
        <f t="shared" si="26"/>
        <v>45968</v>
      </c>
      <c r="L340" s="5">
        <v>46333</v>
      </c>
      <c r="M340" s="2">
        <v>0</v>
      </c>
      <c r="N340" s="2">
        <v>0</v>
      </c>
      <c r="O340" s="1" t="s">
        <v>56</v>
      </c>
      <c r="P340" s="18">
        <f t="shared" si="31"/>
        <v>46333</v>
      </c>
      <c r="Q340" s="9">
        <f t="shared" si="32"/>
        <v>8000000</v>
      </c>
      <c r="R340" s="1" t="s">
        <v>696</v>
      </c>
      <c r="S340" s="4"/>
      <c r="T340" s="6"/>
      <c r="U340" s="6"/>
    </row>
    <row r="341" spans="2:21" ht="32.4" customHeight="1" x14ac:dyDescent="0.3">
      <c r="B341" s="16">
        <v>2025</v>
      </c>
      <c r="C341" s="10" t="s">
        <v>1040</v>
      </c>
      <c r="D341" s="1" t="s">
        <v>352</v>
      </c>
      <c r="E341" s="11" t="s">
        <v>1096</v>
      </c>
      <c r="F341" s="1" t="s">
        <v>885</v>
      </c>
      <c r="G341" s="8">
        <v>70727507</v>
      </c>
      <c r="H341" s="9">
        <v>8000000</v>
      </c>
      <c r="I341" s="3" t="s">
        <v>778</v>
      </c>
      <c r="J341" s="5">
        <v>45971</v>
      </c>
      <c r="K341" s="5">
        <f t="shared" si="26"/>
        <v>45971</v>
      </c>
      <c r="L341" s="5">
        <v>46336</v>
      </c>
      <c r="M341" s="2">
        <v>0</v>
      </c>
      <c r="N341" s="2">
        <v>0</v>
      </c>
      <c r="O341" s="1" t="s">
        <v>56</v>
      </c>
      <c r="P341" s="18">
        <f t="shared" si="31"/>
        <v>46333</v>
      </c>
      <c r="Q341" s="9">
        <f t="shared" si="32"/>
        <v>8000000</v>
      </c>
      <c r="R341" s="1" t="s">
        <v>696</v>
      </c>
      <c r="S341" s="4"/>
      <c r="T341" s="6"/>
      <c r="U341" s="6"/>
    </row>
    <row r="342" spans="2:21" ht="32.4" customHeight="1" x14ac:dyDescent="0.3">
      <c r="B342" s="16">
        <v>2025</v>
      </c>
      <c r="C342" s="10" t="s">
        <v>1041</v>
      </c>
      <c r="D342" s="1" t="s">
        <v>352</v>
      </c>
      <c r="E342" s="11" t="s">
        <v>1097</v>
      </c>
      <c r="F342" s="1" t="s">
        <v>1098</v>
      </c>
      <c r="G342" s="8">
        <v>71117951</v>
      </c>
      <c r="H342" s="9">
        <v>8000000</v>
      </c>
      <c r="I342" s="3" t="s">
        <v>778</v>
      </c>
      <c r="J342" s="5">
        <v>45971</v>
      </c>
      <c r="K342" s="5">
        <f t="shared" si="26"/>
        <v>45971</v>
      </c>
      <c r="L342" s="5">
        <v>46336</v>
      </c>
      <c r="M342" s="2">
        <v>0</v>
      </c>
      <c r="N342" s="2">
        <v>0</v>
      </c>
      <c r="O342" s="1" t="s">
        <v>56</v>
      </c>
      <c r="P342" s="18">
        <f t="shared" si="31"/>
        <v>46336</v>
      </c>
      <c r="Q342" s="9">
        <f t="shared" si="32"/>
        <v>8000000</v>
      </c>
      <c r="R342" s="1" t="s">
        <v>696</v>
      </c>
      <c r="S342" s="4"/>
      <c r="T342" s="6"/>
      <c r="U342" s="6"/>
    </row>
    <row r="343" spans="2:21" ht="32.4" customHeight="1" x14ac:dyDescent="0.3">
      <c r="B343" s="16">
        <v>2025</v>
      </c>
      <c r="C343" s="10" t="s">
        <v>1042</v>
      </c>
      <c r="D343" s="1" t="s">
        <v>352</v>
      </c>
      <c r="E343" s="11" t="s">
        <v>1099</v>
      </c>
      <c r="F343" s="1" t="s">
        <v>1100</v>
      </c>
      <c r="G343" s="8">
        <v>15432374</v>
      </c>
      <c r="H343" s="9">
        <v>8000000</v>
      </c>
      <c r="I343" s="3" t="s">
        <v>778</v>
      </c>
      <c r="J343" s="5">
        <v>45971</v>
      </c>
      <c r="K343" s="5">
        <f t="shared" si="26"/>
        <v>45971</v>
      </c>
      <c r="L343" s="5">
        <v>46336</v>
      </c>
      <c r="M343" s="2">
        <v>0</v>
      </c>
      <c r="N343" s="2">
        <v>0</v>
      </c>
      <c r="O343" s="1" t="s">
        <v>56</v>
      </c>
      <c r="P343" s="18">
        <f t="shared" si="31"/>
        <v>46336</v>
      </c>
      <c r="Q343" s="9">
        <f t="shared" si="32"/>
        <v>8000000</v>
      </c>
      <c r="R343" s="1" t="s">
        <v>696</v>
      </c>
      <c r="S343" s="4"/>
      <c r="T343" s="6"/>
      <c r="U343" s="6"/>
    </row>
    <row r="344" spans="2:21" ht="32.4" customHeight="1" x14ac:dyDescent="0.3">
      <c r="B344" s="16">
        <v>2025</v>
      </c>
      <c r="C344" s="10" t="s">
        <v>1043</v>
      </c>
      <c r="D344" s="1" t="s">
        <v>352</v>
      </c>
      <c r="E344" s="11" t="s">
        <v>1101</v>
      </c>
      <c r="F344" s="1" t="s">
        <v>1102</v>
      </c>
      <c r="G344" s="8">
        <v>15440963</v>
      </c>
      <c r="H344" s="9">
        <v>8000000</v>
      </c>
      <c r="I344" s="3" t="s">
        <v>778</v>
      </c>
      <c r="J344" s="5">
        <v>45972</v>
      </c>
      <c r="K344" s="5">
        <f t="shared" si="26"/>
        <v>45972</v>
      </c>
      <c r="L344" s="5">
        <v>46337</v>
      </c>
      <c r="M344" s="2">
        <v>0</v>
      </c>
      <c r="N344" s="2">
        <v>0</v>
      </c>
      <c r="O344" s="1" t="s">
        <v>56</v>
      </c>
      <c r="P344" s="18">
        <f t="shared" si="31"/>
        <v>46336</v>
      </c>
      <c r="Q344" s="9">
        <f t="shared" si="32"/>
        <v>8000000</v>
      </c>
      <c r="R344" s="1" t="s">
        <v>696</v>
      </c>
      <c r="S344" s="4"/>
      <c r="T344" s="6"/>
      <c r="U344" s="6"/>
    </row>
    <row r="345" spans="2:21" ht="32.4" customHeight="1" x14ac:dyDescent="0.3">
      <c r="B345" s="16">
        <v>2025</v>
      </c>
      <c r="C345" s="10" t="s">
        <v>1044</v>
      </c>
      <c r="D345" s="1" t="s">
        <v>352</v>
      </c>
      <c r="E345" s="11" t="s">
        <v>1103</v>
      </c>
      <c r="F345" s="1" t="s">
        <v>1104</v>
      </c>
      <c r="G345" s="8">
        <v>15424261</v>
      </c>
      <c r="H345" s="9">
        <v>16000000</v>
      </c>
      <c r="I345" s="3" t="s">
        <v>778</v>
      </c>
      <c r="J345" s="5">
        <v>45972</v>
      </c>
      <c r="K345" s="5">
        <f t="shared" si="26"/>
        <v>45972</v>
      </c>
      <c r="L345" s="5">
        <v>46337</v>
      </c>
      <c r="M345" s="2">
        <v>0</v>
      </c>
      <c r="N345" s="2">
        <v>0</v>
      </c>
      <c r="O345" s="1" t="s">
        <v>56</v>
      </c>
      <c r="P345" s="18">
        <f t="shared" si="31"/>
        <v>46337</v>
      </c>
      <c r="Q345" s="9">
        <f t="shared" si="32"/>
        <v>8000000</v>
      </c>
      <c r="R345" s="1" t="s">
        <v>696</v>
      </c>
      <c r="S345" s="4"/>
      <c r="T345" s="6"/>
      <c r="U345" s="6"/>
    </row>
    <row r="346" spans="2:21" ht="32.4" customHeight="1" x14ac:dyDescent="0.3">
      <c r="B346" s="16">
        <v>2025</v>
      </c>
      <c r="C346" s="10" t="s">
        <v>1045</v>
      </c>
      <c r="D346" s="1" t="s">
        <v>352</v>
      </c>
      <c r="E346" s="11" t="s">
        <v>1105</v>
      </c>
      <c r="F346" s="1" t="s">
        <v>1106</v>
      </c>
      <c r="G346" s="8">
        <v>39455065</v>
      </c>
      <c r="H346" s="9">
        <v>8000000</v>
      </c>
      <c r="I346" s="3" t="s">
        <v>778</v>
      </c>
      <c r="J346" s="5">
        <v>45972</v>
      </c>
      <c r="K346" s="5">
        <f t="shared" si="26"/>
        <v>45972</v>
      </c>
      <c r="L346" s="5">
        <v>46337</v>
      </c>
      <c r="M346" s="2">
        <v>0</v>
      </c>
      <c r="N346" s="2">
        <v>0</v>
      </c>
      <c r="O346" s="1" t="s">
        <v>56</v>
      </c>
      <c r="P346" s="18">
        <f t="shared" si="31"/>
        <v>46337</v>
      </c>
      <c r="Q346" s="9">
        <f t="shared" si="32"/>
        <v>16000000</v>
      </c>
      <c r="R346" s="1" t="s">
        <v>696</v>
      </c>
      <c r="S346" s="4"/>
      <c r="T346" s="6"/>
      <c r="U346" s="6"/>
    </row>
    <row r="347" spans="2:21" ht="32.4" customHeight="1" x14ac:dyDescent="0.3">
      <c r="B347" s="16">
        <v>2025</v>
      </c>
      <c r="C347" s="10" t="s">
        <v>1046</v>
      </c>
      <c r="D347" s="1" t="s">
        <v>352</v>
      </c>
      <c r="E347" s="11" t="s">
        <v>1107</v>
      </c>
      <c r="F347" s="1" t="s">
        <v>1108</v>
      </c>
      <c r="G347" s="8">
        <v>70829837</v>
      </c>
      <c r="H347" s="9">
        <v>16000000</v>
      </c>
      <c r="I347" s="3" t="s">
        <v>778</v>
      </c>
      <c r="J347" s="5">
        <v>45972</v>
      </c>
      <c r="K347" s="5">
        <f t="shared" si="26"/>
        <v>45972</v>
      </c>
      <c r="L347" s="5">
        <v>46337</v>
      </c>
      <c r="M347" s="2">
        <v>0</v>
      </c>
      <c r="N347" s="2">
        <v>0</v>
      </c>
      <c r="O347" s="1" t="s">
        <v>56</v>
      </c>
      <c r="P347" s="18">
        <f t="shared" si="31"/>
        <v>46337</v>
      </c>
      <c r="Q347" s="9">
        <f t="shared" si="32"/>
        <v>8000000</v>
      </c>
      <c r="R347" s="1" t="s">
        <v>696</v>
      </c>
      <c r="S347" s="4"/>
      <c r="T347" s="6"/>
      <c r="U347" s="6"/>
    </row>
    <row r="348" spans="2:21" ht="32.4" customHeight="1" x14ac:dyDescent="0.3">
      <c r="B348" s="16">
        <v>2025</v>
      </c>
      <c r="C348" s="10" t="s">
        <v>1047</v>
      </c>
      <c r="D348" s="1" t="s">
        <v>352</v>
      </c>
      <c r="E348" s="11" t="s">
        <v>1109</v>
      </c>
      <c r="F348" s="1" t="s">
        <v>1110</v>
      </c>
      <c r="G348" s="8">
        <v>70289393</v>
      </c>
      <c r="H348" s="9">
        <v>8000000</v>
      </c>
      <c r="I348" s="3" t="s">
        <v>778</v>
      </c>
      <c r="J348" s="5">
        <v>45973</v>
      </c>
      <c r="K348" s="5">
        <f t="shared" si="26"/>
        <v>45973</v>
      </c>
      <c r="L348" s="5">
        <v>46338</v>
      </c>
      <c r="M348" s="2">
        <v>0</v>
      </c>
      <c r="N348" s="2">
        <v>0</v>
      </c>
      <c r="O348" s="1" t="s">
        <v>56</v>
      </c>
      <c r="P348" s="18">
        <f t="shared" si="31"/>
        <v>46337</v>
      </c>
      <c r="Q348" s="9">
        <f t="shared" si="32"/>
        <v>16000000</v>
      </c>
      <c r="R348" s="1" t="s">
        <v>696</v>
      </c>
      <c r="S348" s="4"/>
      <c r="T348" s="6"/>
      <c r="U348" s="6"/>
    </row>
    <row r="349" spans="2:21" ht="32.4" customHeight="1" x14ac:dyDescent="0.3">
      <c r="B349" s="16">
        <v>2025</v>
      </c>
      <c r="C349" s="10" t="s">
        <v>1048</v>
      </c>
      <c r="D349" s="1" t="s">
        <v>352</v>
      </c>
      <c r="E349" s="11" t="s">
        <v>1111</v>
      </c>
      <c r="F349" s="1" t="s">
        <v>802</v>
      </c>
      <c r="G349" s="8">
        <v>15439042</v>
      </c>
      <c r="H349" s="9">
        <v>16000000</v>
      </c>
      <c r="I349" s="3" t="s">
        <v>778</v>
      </c>
      <c r="J349" s="5">
        <v>45973</v>
      </c>
      <c r="K349" s="5">
        <f t="shared" si="26"/>
        <v>45973</v>
      </c>
      <c r="L349" s="5">
        <v>46338</v>
      </c>
      <c r="M349" s="2">
        <v>0</v>
      </c>
      <c r="N349" s="2">
        <v>0</v>
      </c>
      <c r="O349" s="1" t="s">
        <v>56</v>
      </c>
      <c r="P349" s="18">
        <f t="shared" si="31"/>
        <v>46338</v>
      </c>
      <c r="Q349" s="9">
        <f t="shared" si="32"/>
        <v>8000000</v>
      </c>
      <c r="R349" s="1" t="s">
        <v>696</v>
      </c>
      <c r="S349" s="4"/>
      <c r="T349" s="6"/>
      <c r="U349" s="6"/>
    </row>
    <row r="350" spans="2:21" ht="32.4" customHeight="1" x14ac:dyDescent="0.3">
      <c r="B350" s="16">
        <v>2025</v>
      </c>
      <c r="C350" s="10" t="s">
        <v>1049</v>
      </c>
      <c r="D350" s="1" t="s">
        <v>352</v>
      </c>
      <c r="E350" s="11" t="s">
        <v>1112</v>
      </c>
      <c r="F350" s="1" t="s">
        <v>1113</v>
      </c>
      <c r="G350" s="8">
        <v>1036937394</v>
      </c>
      <c r="H350" s="9">
        <v>8000000</v>
      </c>
      <c r="I350" s="3" t="s">
        <v>778</v>
      </c>
      <c r="J350" s="5">
        <v>45973</v>
      </c>
      <c r="K350" s="5">
        <f t="shared" si="26"/>
        <v>45973</v>
      </c>
      <c r="L350" s="5">
        <v>46338</v>
      </c>
      <c r="M350" s="2">
        <v>0</v>
      </c>
      <c r="N350" s="2">
        <v>0</v>
      </c>
      <c r="O350" s="1" t="s">
        <v>56</v>
      </c>
      <c r="P350" s="18">
        <f t="shared" si="31"/>
        <v>46338</v>
      </c>
      <c r="Q350" s="9">
        <f t="shared" si="32"/>
        <v>16000000</v>
      </c>
      <c r="R350" s="1" t="s">
        <v>696</v>
      </c>
      <c r="S350" s="4"/>
      <c r="T350" s="6"/>
      <c r="U350" s="6"/>
    </row>
    <row r="351" spans="2:21" ht="32.4" customHeight="1" x14ac:dyDescent="0.3">
      <c r="B351" s="16">
        <v>2025</v>
      </c>
      <c r="C351" s="10" t="s">
        <v>1050</v>
      </c>
      <c r="D351" s="1" t="s">
        <v>352</v>
      </c>
      <c r="E351" s="11" t="s">
        <v>1114</v>
      </c>
      <c r="F351" s="1" t="s">
        <v>912</v>
      </c>
      <c r="G351" s="8">
        <v>3561456</v>
      </c>
      <c r="H351" s="9">
        <v>8000000</v>
      </c>
      <c r="I351" s="3" t="s">
        <v>778</v>
      </c>
      <c r="J351" s="5">
        <v>45973</v>
      </c>
      <c r="K351" s="5">
        <f t="shared" si="26"/>
        <v>45973</v>
      </c>
      <c r="L351" s="5">
        <v>46338</v>
      </c>
      <c r="M351" s="2">
        <v>0</v>
      </c>
      <c r="N351" s="2">
        <v>0</v>
      </c>
      <c r="O351" s="1" t="s">
        <v>56</v>
      </c>
      <c r="P351" s="18">
        <f t="shared" si="31"/>
        <v>46338</v>
      </c>
      <c r="Q351" s="9">
        <f t="shared" si="32"/>
        <v>8000000</v>
      </c>
      <c r="R351" s="1" t="s">
        <v>696</v>
      </c>
      <c r="S351" s="4"/>
      <c r="T351" s="6"/>
      <c r="U351" s="6"/>
    </row>
    <row r="352" spans="2:21" ht="32.4" customHeight="1" x14ac:dyDescent="0.3">
      <c r="B352" s="16">
        <v>2025</v>
      </c>
      <c r="C352" s="10" t="s">
        <v>1051</v>
      </c>
      <c r="D352" s="1" t="s">
        <v>352</v>
      </c>
      <c r="E352" s="11" t="s">
        <v>968</v>
      </c>
      <c r="F352" s="1" t="s">
        <v>969</v>
      </c>
      <c r="G352" s="8">
        <v>39437762</v>
      </c>
      <c r="H352" s="9">
        <v>40000000</v>
      </c>
      <c r="I352" s="3" t="s">
        <v>778</v>
      </c>
      <c r="J352" s="5">
        <v>45923</v>
      </c>
      <c r="K352" s="5">
        <f t="shared" si="26"/>
        <v>45923</v>
      </c>
      <c r="L352" s="5">
        <v>46288</v>
      </c>
      <c r="M352" s="2">
        <v>0</v>
      </c>
      <c r="N352" s="2">
        <v>0</v>
      </c>
      <c r="O352" s="1" t="s">
        <v>56</v>
      </c>
      <c r="P352" s="18">
        <f t="shared" si="31"/>
        <v>46338</v>
      </c>
      <c r="Q352" s="9">
        <f t="shared" si="32"/>
        <v>8000000</v>
      </c>
      <c r="R352" s="1" t="s">
        <v>696</v>
      </c>
      <c r="S352" s="4"/>
      <c r="T352" s="6"/>
      <c r="U352" s="6"/>
    </row>
    <row r="353" spans="2:21" ht="32.4" customHeight="1" x14ac:dyDescent="0.3">
      <c r="B353" s="16">
        <v>2025</v>
      </c>
      <c r="C353" s="10" t="s">
        <v>1052</v>
      </c>
      <c r="D353" s="1" t="s">
        <v>352</v>
      </c>
      <c r="E353" s="11" t="s">
        <v>1115</v>
      </c>
      <c r="F353" s="1" t="s">
        <v>1116</v>
      </c>
      <c r="G353" s="8">
        <v>39434083</v>
      </c>
      <c r="H353" s="9">
        <v>8000000</v>
      </c>
      <c r="I353" s="3" t="s">
        <v>778</v>
      </c>
      <c r="J353" s="5" t="s">
        <v>1117</v>
      </c>
      <c r="K353" s="5" t="str">
        <f t="shared" si="26"/>
        <v>14/11/1015</v>
      </c>
      <c r="L353" s="5">
        <v>46340</v>
      </c>
      <c r="M353" s="2">
        <v>0</v>
      </c>
      <c r="N353" s="2">
        <v>0</v>
      </c>
      <c r="O353" s="1" t="s">
        <v>56</v>
      </c>
      <c r="P353" s="18">
        <f t="shared" si="31"/>
        <v>46288</v>
      </c>
      <c r="Q353" s="9">
        <f t="shared" si="32"/>
        <v>40000000</v>
      </c>
      <c r="R353" s="1" t="s">
        <v>696</v>
      </c>
      <c r="S353" s="4"/>
      <c r="T353" s="6"/>
      <c r="U353" s="6"/>
    </row>
    <row r="354" spans="2:21" ht="32.4" customHeight="1" x14ac:dyDescent="0.3">
      <c r="B354" s="16">
        <v>2025</v>
      </c>
      <c r="C354" s="10" t="s">
        <v>1053</v>
      </c>
      <c r="D354" s="1" t="s">
        <v>352</v>
      </c>
      <c r="E354" s="11" t="s">
        <v>1118</v>
      </c>
      <c r="F354" s="1" t="s">
        <v>1119</v>
      </c>
      <c r="G354" s="8">
        <v>15432372</v>
      </c>
      <c r="H354" s="9">
        <v>16000000</v>
      </c>
      <c r="I354" s="3" t="s">
        <v>778</v>
      </c>
      <c r="J354" s="5">
        <v>45979</v>
      </c>
      <c r="K354" s="5">
        <f t="shared" si="26"/>
        <v>45979</v>
      </c>
      <c r="L354" s="5">
        <v>46344</v>
      </c>
      <c r="M354" s="2">
        <v>0</v>
      </c>
      <c r="N354" s="2">
        <v>0</v>
      </c>
      <c r="O354" s="1" t="s">
        <v>56</v>
      </c>
      <c r="P354" s="18">
        <f t="shared" si="31"/>
        <v>46340</v>
      </c>
      <c r="Q354" s="9">
        <f t="shared" si="32"/>
        <v>8000000</v>
      </c>
      <c r="R354" s="1" t="s">
        <v>696</v>
      </c>
      <c r="S354" s="4"/>
      <c r="T354" s="6"/>
      <c r="U354" s="6"/>
    </row>
    <row r="355" spans="2:21" ht="32.4" customHeight="1" x14ac:dyDescent="0.3">
      <c r="B355" s="16">
        <v>2025</v>
      </c>
      <c r="C355" s="10" t="s">
        <v>1054</v>
      </c>
      <c r="D355" s="1" t="s">
        <v>352</v>
      </c>
      <c r="E355" s="11" t="s">
        <v>1120</v>
      </c>
      <c r="F355" s="1" t="s">
        <v>1121</v>
      </c>
      <c r="G355" s="8">
        <v>39444002</v>
      </c>
      <c r="H355" s="9">
        <v>8000000</v>
      </c>
      <c r="I355" s="3" t="s">
        <v>778</v>
      </c>
      <c r="J355" s="5">
        <v>45980</v>
      </c>
      <c r="K355" s="5">
        <f t="shared" si="26"/>
        <v>45980</v>
      </c>
      <c r="L355" s="5">
        <v>46345</v>
      </c>
      <c r="M355" s="2">
        <v>0</v>
      </c>
      <c r="N355" s="2">
        <v>0</v>
      </c>
      <c r="O355" s="1" t="s">
        <v>56</v>
      </c>
      <c r="P355" s="18">
        <f t="shared" si="31"/>
        <v>46344</v>
      </c>
      <c r="Q355" s="9">
        <f t="shared" si="32"/>
        <v>16000000</v>
      </c>
      <c r="R355" s="1" t="s">
        <v>696</v>
      </c>
      <c r="S355" s="4"/>
      <c r="T355" s="6"/>
      <c r="U355" s="6"/>
    </row>
    <row r="356" spans="2:21" ht="32.4" customHeight="1" x14ac:dyDescent="0.3">
      <c r="B356" s="16">
        <v>2025</v>
      </c>
      <c r="C356" s="10" t="s">
        <v>1055</v>
      </c>
      <c r="D356" s="1" t="s">
        <v>352</v>
      </c>
      <c r="E356" s="11" t="s">
        <v>1122</v>
      </c>
      <c r="F356" s="1" t="s">
        <v>1123</v>
      </c>
      <c r="G356" s="8">
        <v>1036947120</v>
      </c>
      <c r="H356" s="9">
        <v>8000000</v>
      </c>
      <c r="I356" s="3" t="s">
        <v>778</v>
      </c>
      <c r="J356" s="5">
        <v>45980</v>
      </c>
      <c r="K356" s="5">
        <f t="shared" si="26"/>
        <v>45980</v>
      </c>
      <c r="L356" s="5">
        <v>46345</v>
      </c>
      <c r="M356" s="2">
        <v>0</v>
      </c>
      <c r="N356" s="2">
        <v>0</v>
      </c>
      <c r="O356" s="1" t="s">
        <v>56</v>
      </c>
      <c r="P356" s="18">
        <f t="shared" si="31"/>
        <v>46345</v>
      </c>
      <c r="Q356" s="9">
        <f t="shared" si="32"/>
        <v>8000000</v>
      </c>
      <c r="R356" s="1" t="s">
        <v>696</v>
      </c>
      <c r="S356" s="4"/>
      <c r="T356" s="6"/>
      <c r="U356" s="6"/>
    </row>
    <row r="357" spans="2:21" ht="32.4" customHeight="1" x14ac:dyDescent="0.3">
      <c r="B357" s="16">
        <v>2025</v>
      </c>
      <c r="C357" s="10" t="s">
        <v>1056</v>
      </c>
      <c r="D357" s="1" t="s">
        <v>352</v>
      </c>
      <c r="E357" s="11" t="s">
        <v>1122</v>
      </c>
      <c r="F357" s="1" t="s">
        <v>1123</v>
      </c>
      <c r="G357" s="8">
        <v>1036947120</v>
      </c>
      <c r="H357" s="9">
        <v>8000000</v>
      </c>
      <c r="I357" s="3" t="s">
        <v>778</v>
      </c>
      <c r="J357" s="5">
        <v>45979</v>
      </c>
      <c r="K357" s="5">
        <f t="shared" si="26"/>
        <v>45979</v>
      </c>
      <c r="L357" s="5">
        <v>46344</v>
      </c>
      <c r="M357" s="2">
        <v>0</v>
      </c>
      <c r="N357" s="2">
        <v>0</v>
      </c>
      <c r="O357" s="1" t="s">
        <v>56</v>
      </c>
      <c r="P357" s="18">
        <f t="shared" si="31"/>
        <v>46345</v>
      </c>
      <c r="Q357" s="9">
        <f t="shared" si="32"/>
        <v>8000000</v>
      </c>
      <c r="R357" s="1" t="s">
        <v>696</v>
      </c>
      <c r="S357" s="4"/>
      <c r="T357" s="6"/>
      <c r="U357" s="6"/>
    </row>
    <row r="358" spans="2:21" ht="32.4" customHeight="1" x14ac:dyDescent="0.3">
      <c r="B358" s="16">
        <v>2025</v>
      </c>
      <c r="C358" s="10" t="s">
        <v>1057</v>
      </c>
      <c r="D358" s="1" t="s">
        <v>352</v>
      </c>
      <c r="E358" s="11" t="s">
        <v>1124</v>
      </c>
      <c r="F358" s="1" t="s">
        <v>1125</v>
      </c>
      <c r="G358" s="8">
        <v>3561868</v>
      </c>
      <c r="H358" s="9">
        <v>24000000</v>
      </c>
      <c r="I358" s="3" t="s">
        <v>778</v>
      </c>
      <c r="J358" s="5">
        <v>45980</v>
      </c>
      <c r="K358" s="5">
        <f t="shared" si="26"/>
        <v>45980</v>
      </c>
      <c r="L358" s="5">
        <v>46345</v>
      </c>
      <c r="M358" s="2">
        <v>0</v>
      </c>
      <c r="N358" s="2">
        <v>0</v>
      </c>
      <c r="O358" s="1" t="s">
        <v>56</v>
      </c>
      <c r="P358" s="18">
        <f t="shared" si="31"/>
        <v>46344</v>
      </c>
      <c r="Q358" s="9">
        <f t="shared" si="32"/>
        <v>8000000</v>
      </c>
      <c r="R358" s="1" t="s">
        <v>696</v>
      </c>
      <c r="S358" s="4"/>
      <c r="T358" s="6"/>
      <c r="U358" s="6"/>
    </row>
    <row r="359" spans="2:21" ht="32.4" customHeight="1" x14ac:dyDescent="0.3">
      <c r="B359" s="16">
        <v>2025</v>
      </c>
      <c r="C359" s="10" t="s">
        <v>1058</v>
      </c>
      <c r="D359" s="1" t="s">
        <v>352</v>
      </c>
      <c r="E359" s="11" t="s">
        <v>1126</v>
      </c>
      <c r="F359" s="1" t="s">
        <v>1030</v>
      </c>
      <c r="G359" s="8">
        <v>70908148</v>
      </c>
      <c r="H359" s="9">
        <v>16000000</v>
      </c>
      <c r="I359" s="3" t="s">
        <v>778</v>
      </c>
      <c r="J359" s="5">
        <v>45981</v>
      </c>
      <c r="K359" s="5">
        <f t="shared" si="26"/>
        <v>45981</v>
      </c>
      <c r="L359" s="5">
        <v>46346</v>
      </c>
      <c r="M359" s="2">
        <v>0</v>
      </c>
      <c r="N359" s="2">
        <v>0</v>
      </c>
      <c r="O359" s="1" t="s">
        <v>56</v>
      </c>
      <c r="P359" s="18">
        <f t="shared" si="31"/>
        <v>46345</v>
      </c>
      <c r="Q359" s="9">
        <f t="shared" si="32"/>
        <v>24000000</v>
      </c>
      <c r="R359" s="1" t="s">
        <v>696</v>
      </c>
      <c r="S359" s="4"/>
      <c r="T359" s="6"/>
      <c r="U359" s="6"/>
    </row>
    <row r="360" spans="2:21" ht="32.4" customHeight="1" x14ac:dyDescent="0.3">
      <c r="B360" s="16">
        <v>2025</v>
      </c>
      <c r="C360" s="10" t="s">
        <v>1059</v>
      </c>
      <c r="D360" s="1" t="s">
        <v>352</v>
      </c>
      <c r="E360" s="11" t="s">
        <v>1127</v>
      </c>
      <c r="F360" s="1" t="s">
        <v>1128</v>
      </c>
      <c r="G360" s="8">
        <v>15322874</v>
      </c>
      <c r="H360" s="9">
        <v>8000000</v>
      </c>
      <c r="I360" s="3" t="s">
        <v>778</v>
      </c>
      <c r="J360" s="5">
        <v>45986</v>
      </c>
      <c r="K360" s="5">
        <f t="shared" si="26"/>
        <v>45986</v>
      </c>
      <c r="L360" s="5">
        <v>46351</v>
      </c>
      <c r="M360" s="2">
        <v>0</v>
      </c>
      <c r="N360" s="2">
        <v>0</v>
      </c>
      <c r="O360" s="1" t="s">
        <v>56</v>
      </c>
      <c r="P360" s="18">
        <f t="shared" si="31"/>
        <v>46346</v>
      </c>
      <c r="Q360" s="9">
        <f t="shared" si="32"/>
        <v>16000000</v>
      </c>
      <c r="R360" s="1" t="s">
        <v>696</v>
      </c>
      <c r="S360" s="4"/>
      <c r="T360" s="6"/>
      <c r="U360" s="6"/>
    </row>
    <row r="361" spans="2:21" ht="32.4" customHeight="1" x14ac:dyDescent="0.3">
      <c r="B361" s="16">
        <v>2025</v>
      </c>
      <c r="C361" s="10" t="s">
        <v>1060</v>
      </c>
      <c r="D361" s="1" t="s">
        <v>352</v>
      </c>
      <c r="E361" s="11" t="s">
        <v>1129</v>
      </c>
      <c r="F361" s="1" t="s">
        <v>1130</v>
      </c>
      <c r="G361" s="8">
        <v>3448244</v>
      </c>
      <c r="H361" s="9">
        <v>8000000</v>
      </c>
      <c r="I361" s="3" t="s">
        <v>778</v>
      </c>
      <c r="J361" s="5">
        <v>45986</v>
      </c>
      <c r="K361" s="5">
        <f t="shared" si="26"/>
        <v>45986</v>
      </c>
      <c r="L361" s="5">
        <v>46351</v>
      </c>
      <c r="M361" s="2">
        <v>0</v>
      </c>
      <c r="N361" s="2">
        <v>0</v>
      </c>
      <c r="O361" s="1" t="s">
        <v>56</v>
      </c>
      <c r="P361" s="18">
        <f t="shared" si="31"/>
        <v>46351</v>
      </c>
      <c r="Q361" s="9">
        <f t="shared" si="32"/>
        <v>8000000</v>
      </c>
      <c r="R361" s="1" t="s">
        <v>696</v>
      </c>
      <c r="S361" s="4"/>
      <c r="T361" s="6"/>
      <c r="U361" s="6"/>
    </row>
    <row r="362" spans="2:21" ht="32.4" customHeight="1" x14ac:dyDescent="0.3">
      <c r="B362" s="16">
        <v>2025</v>
      </c>
      <c r="C362" s="10" t="s">
        <v>1061</v>
      </c>
      <c r="D362" s="1" t="s">
        <v>352</v>
      </c>
      <c r="E362" s="11" t="s">
        <v>1131</v>
      </c>
      <c r="F362" s="1" t="s">
        <v>1132</v>
      </c>
      <c r="G362" s="8">
        <v>75000026</v>
      </c>
      <c r="H362" s="9">
        <v>8000000</v>
      </c>
      <c r="I362" s="3" t="s">
        <v>778</v>
      </c>
      <c r="J362" s="5">
        <v>45987</v>
      </c>
      <c r="K362" s="5">
        <f t="shared" si="26"/>
        <v>45987</v>
      </c>
      <c r="L362" s="5">
        <v>46352</v>
      </c>
      <c r="M362" s="2">
        <v>0</v>
      </c>
      <c r="N362" s="2">
        <v>0</v>
      </c>
      <c r="O362" s="1" t="s">
        <v>56</v>
      </c>
      <c r="P362" s="18">
        <f t="shared" si="31"/>
        <v>46351</v>
      </c>
      <c r="Q362" s="9">
        <f t="shared" si="32"/>
        <v>8000000</v>
      </c>
      <c r="R362" s="1" t="s">
        <v>696</v>
      </c>
      <c r="S362" s="4"/>
      <c r="T362" s="6"/>
      <c r="U362" s="6"/>
    </row>
    <row r="363" spans="2:21" ht="32.4" customHeight="1" x14ac:dyDescent="0.3">
      <c r="B363" s="16">
        <v>2025</v>
      </c>
      <c r="C363" s="10" t="s">
        <v>1062</v>
      </c>
      <c r="D363" s="1" t="s">
        <v>352</v>
      </c>
      <c r="E363" s="11" t="s">
        <v>1133</v>
      </c>
      <c r="F363" s="1" t="s">
        <v>1134</v>
      </c>
      <c r="G363" s="8">
        <v>3615262</v>
      </c>
      <c r="H363" s="9">
        <v>8000000</v>
      </c>
      <c r="I363" s="3" t="s">
        <v>778</v>
      </c>
      <c r="J363" s="5">
        <v>45987</v>
      </c>
      <c r="K363" s="5">
        <f t="shared" si="26"/>
        <v>45987</v>
      </c>
      <c r="L363" s="5">
        <v>46342</v>
      </c>
      <c r="M363" s="2">
        <v>0</v>
      </c>
      <c r="N363" s="2">
        <v>0</v>
      </c>
      <c r="O363" s="1" t="s">
        <v>56</v>
      </c>
      <c r="P363" s="18">
        <f t="shared" si="31"/>
        <v>46352</v>
      </c>
      <c r="Q363" s="9">
        <f t="shared" si="32"/>
        <v>8000000</v>
      </c>
      <c r="R363" s="1" t="s">
        <v>696</v>
      </c>
      <c r="S363" s="4"/>
      <c r="T363" s="6"/>
      <c r="U363" s="6"/>
    </row>
    <row r="364" spans="2:21" ht="32.4" customHeight="1" x14ac:dyDescent="0.3">
      <c r="B364" s="16">
        <v>2025</v>
      </c>
      <c r="C364" s="10" t="s">
        <v>1063</v>
      </c>
      <c r="D364" s="1" t="s">
        <v>352</v>
      </c>
      <c r="E364" s="11" t="s">
        <v>1135</v>
      </c>
      <c r="F364" s="1" t="s">
        <v>1136</v>
      </c>
      <c r="G364" s="8">
        <v>39449449</v>
      </c>
      <c r="H364" s="9">
        <v>8000000</v>
      </c>
      <c r="I364" s="3" t="s">
        <v>778</v>
      </c>
      <c r="J364" s="5">
        <v>45990</v>
      </c>
      <c r="K364" s="5">
        <f t="shared" si="26"/>
        <v>45990</v>
      </c>
      <c r="L364" s="5">
        <v>46355</v>
      </c>
      <c r="M364" s="2">
        <v>0</v>
      </c>
      <c r="N364" s="2">
        <v>0</v>
      </c>
      <c r="O364" s="1" t="s">
        <v>56</v>
      </c>
      <c r="P364" s="18">
        <f t="shared" si="31"/>
        <v>46342</v>
      </c>
      <c r="Q364" s="9">
        <f t="shared" si="32"/>
        <v>8000000</v>
      </c>
      <c r="R364" s="1" t="s">
        <v>696</v>
      </c>
      <c r="S364" s="4"/>
      <c r="T364" s="6"/>
      <c r="U364" s="6"/>
    </row>
    <row r="365" spans="2:21" ht="32.4" customHeight="1" x14ac:dyDescent="0.3">
      <c r="B365" s="16">
        <v>2025</v>
      </c>
      <c r="C365" s="10" t="s">
        <v>1064</v>
      </c>
      <c r="D365" s="1" t="s">
        <v>352</v>
      </c>
      <c r="E365" s="11" t="s">
        <v>1137</v>
      </c>
      <c r="F365" s="1" t="s">
        <v>1138</v>
      </c>
      <c r="G365" s="8">
        <v>70382098</v>
      </c>
      <c r="H365" s="9">
        <v>8000000</v>
      </c>
      <c r="I365" s="3" t="s">
        <v>778</v>
      </c>
      <c r="J365" s="5">
        <v>45987</v>
      </c>
      <c r="K365" s="5">
        <f t="shared" si="26"/>
        <v>45987</v>
      </c>
      <c r="L365" s="5">
        <v>46352</v>
      </c>
      <c r="M365" s="2">
        <v>0</v>
      </c>
      <c r="N365" s="2">
        <v>0</v>
      </c>
      <c r="O365" s="1" t="s">
        <v>56</v>
      </c>
      <c r="P365" s="18">
        <f t="shared" si="31"/>
        <v>46355</v>
      </c>
      <c r="Q365" s="9">
        <f t="shared" si="32"/>
        <v>8000000</v>
      </c>
      <c r="R365" s="1" t="s">
        <v>696</v>
      </c>
      <c r="S365" s="4"/>
      <c r="T365" s="6"/>
      <c r="U365" s="6"/>
    </row>
    <row r="366" spans="2:21" ht="32.4" customHeight="1" x14ac:dyDescent="0.3">
      <c r="B366" s="16">
        <v>2025</v>
      </c>
      <c r="C366" s="10" t="s">
        <v>1065</v>
      </c>
      <c r="D366" s="1" t="s">
        <v>352</v>
      </c>
      <c r="E366" s="11" t="s">
        <v>1139</v>
      </c>
      <c r="F366" s="1" t="s">
        <v>1140</v>
      </c>
      <c r="G366" s="8">
        <v>15421589</v>
      </c>
      <c r="H366" s="9">
        <v>16000000</v>
      </c>
      <c r="I366" s="3" t="s">
        <v>778</v>
      </c>
      <c r="J366" s="5">
        <v>45987</v>
      </c>
      <c r="K366" s="5">
        <f t="shared" si="26"/>
        <v>45987</v>
      </c>
      <c r="L366" s="5">
        <v>46352</v>
      </c>
      <c r="M366" s="2">
        <v>0</v>
      </c>
      <c r="N366" s="2">
        <v>0</v>
      </c>
      <c r="O366" s="1" t="s">
        <v>56</v>
      </c>
      <c r="P366" s="18">
        <f t="shared" si="31"/>
        <v>46352</v>
      </c>
      <c r="Q366" s="9">
        <f t="shared" si="32"/>
        <v>8000000</v>
      </c>
      <c r="R366" s="1" t="s">
        <v>696</v>
      </c>
      <c r="S366" s="4"/>
      <c r="T366" s="6"/>
      <c r="U366" s="6"/>
    </row>
    <row r="367" spans="2:21" ht="32.4" customHeight="1" x14ac:dyDescent="0.3">
      <c r="B367" s="16">
        <v>2025</v>
      </c>
      <c r="C367" s="10" t="s">
        <v>1066</v>
      </c>
      <c r="D367" s="1" t="s">
        <v>352</v>
      </c>
      <c r="E367" s="11" t="s">
        <v>1141</v>
      </c>
      <c r="F367" s="1" t="s">
        <v>1142</v>
      </c>
      <c r="G367" s="8">
        <v>15445107</v>
      </c>
      <c r="H367" s="9">
        <v>8000000</v>
      </c>
      <c r="I367" s="3" t="s">
        <v>778</v>
      </c>
      <c r="J367" s="5">
        <v>45987</v>
      </c>
      <c r="K367" s="5">
        <f t="shared" si="26"/>
        <v>45987</v>
      </c>
      <c r="L367" s="5">
        <v>46352</v>
      </c>
      <c r="M367" s="2">
        <v>0</v>
      </c>
      <c r="N367" s="2">
        <v>0</v>
      </c>
      <c r="O367" s="1" t="s">
        <v>56</v>
      </c>
      <c r="P367" s="18">
        <f t="shared" si="31"/>
        <v>46352</v>
      </c>
      <c r="Q367" s="9">
        <f t="shared" si="32"/>
        <v>16000000</v>
      </c>
      <c r="R367" s="1" t="s">
        <v>696</v>
      </c>
      <c r="S367" s="4"/>
      <c r="T367" s="6"/>
      <c r="U367" s="6"/>
    </row>
    <row r="368" spans="2:21" ht="32.4" customHeight="1" x14ac:dyDescent="0.3">
      <c r="B368" s="16">
        <v>2025</v>
      </c>
      <c r="C368" s="10" t="s">
        <v>1067</v>
      </c>
      <c r="D368" s="1" t="s">
        <v>352</v>
      </c>
      <c r="E368" s="11" t="s">
        <v>1143</v>
      </c>
      <c r="F368" s="1" t="s">
        <v>1144</v>
      </c>
      <c r="G368" s="8">
        <v>15445107</v>
      </c>
      <c r="H368" s="9">
        <v>8000000</v>
      </c>
      <c r="I368" s="3" t="s">
        <v>778</v>
      </c>
      <c r="J368" s="5">
        <v>45987</v>
      </c>
      <c r="K368" s="5">
        <f t="shared" si="26"/>
        <v>45987</v>
      </c>
      <c r="L368" s="5">
        <v>46352</v>
      </c>
      <c r="M368" s="2">
        <v>0</v>
      </c>
      <c r="N368" s="2">
        <v>0</v>
      </c>
      <c r="O368" s="1" t="s">
        <v>56</v>
      </c>
      <c r="P368" s="18">
        <f t="shared" ref="P368:P385" si="33">+L367</f>
        <v>46352</v>
      </c>
      <c r="Q368" s="9">
        <f t="shared" ref="Q368:Q385" si="34">+H367</f>
        <v>8000000</v>
      </c>
      <c r="R368" s="1" t="s">
        <v>696</v>
      </c>
      <c r="S368" s="4"/>
      <c r="T368" s="6"/>
      <c r="U368" s="6"/>
    </row>
    <row r="369" spans="2:21" ht="32.4" customHeight="1" x14ac:dyDescent="0.3">
      <c r="B369" s="16">
        <v>2025</v>
      </c>
      <c r="C369" s="10" t="s">
        <v>1068</v>
      </c>
      <c r="D369" s="1" t="s">
        <v>352</v>
      </c>
      <c r="E369" s="11" t="s">
        <v>1145</v>
      </c>
      <c r="F369" s="1" t="s">
        <v>1146</v>
      </c>
      <c r="G369" s="8">
        <v>39430332</v>
      </c>
      <c r="H369" s="9">
        <v>8000000</v>
      </c>
      <c r="I369" s="3" t="s">
        <v>778</v>
      </c>
      <c r="J369" s="5">
        <v>45989</v>
      </c>
      <c r="K369" s="5">
        <f t="shared" si="26"/>
        <v>45989</v>
      </c>
      <c r="L369" s="5">
        <v>46354</v>
      </c>
      <c r="M369" s="2">
        <v>0</v>
      </c>
      <c r="N369" s="2">
        <v>0</v>
      </c>
      <c r="O369" s="1" t="s">
        <v>56</v>
      </c>
      <c r="P369" s="18">
        <f t="shared" si="33"/>
        <v>46352</v>
      </c>
      <c r="Q369" s="9">
        <f t="shared" si="34"/>
        <v>8000000</v>
      </c>
      <c r="R369" s="1" t="s">
        <v>696</v>
      </c>
      <c r="S369" s="4"/>
      <c r="T369" s="6"/>
      <c r="U369" s="6"/>
    </row>
    <row r="370" spans="2:21" ht="32.4" customHeight="1" x14ac:dyDescent="0.3">
      <c r="B370" s="16">
        <v>2025</v>
      </c>
      <c r="C370" s="10" t="s">
        <v>1069</v>
      </c>
      <c r="D370" s="1" t="s">
        <v>352</v>
      </c>
      <c r="E370" s="11" t="s">
        <v>1147</v>
      </c>
      <c r="F370" s="1" t="s">
        <v>1148</v>
      </c>
      <c r="G370" s="8">
        <v>15425311</v>
      </c>
      <c r="H370" s="9">
        <v>8000000</v>
      </c>
      <c r="I370" s="3" t="s">
        <v>778</v>
      </c>
      <c r="J370" s="5">
        <v>45989</v>
      </c>
      <c r="K370" s="5">
        <f t="shared" si="26"/>
        <v>45989</v>
      </c>
      <c r="L370" s="5">
        <v>46354</v>
      </c>
      <c r="M370" s="2">
        <v>0</v>
      </c>
      <c r="N370" s="2">
        <v>0</v>
      </c>
      <c r="O370" s="1" t="s">
        <v>56</v>
      </c>
      <c r="P370" s="18">
        <f t="shared" si="33"/>
        <v>46354</v>
      </c>
      <c r="Q370" s="9">
        <f t="shared" si="34"/>
        <v>8000000</v>
      </c>
      <c r="R370" s="1" t="s">
        <v>696</v>
      </c>
      <c r="S370" s="4"/>
      <c r="T370" s="6"/>
      <c r="U370" s="6"/>
    </row>
    <row r="371" spans="2:21" ht="32.4" customHeight="1" x14ac:dyDescent="0.3">
      <c r="B371" s="16">
        <v>2025</v>
      </c>
      <c r="C371" s="10" t="s">
        <v>1070</v>
      </c>
      <c r="D371" s="1" t="s">
        <v>352</v>
      </c>
      <c r="E371" s="11" t="s">
        <v>1149</v>
      </c>
      <c r="F371" s="1" t="s">
        <v>1150</v>
      </c>
      <c r="G371" s="8">
        <v>71116051</v>
      </c>
      <c r="H371" s="9">
        <v>8000000</v>
      </c>
      <c r="I371" s="3" t="s">
        <v>778</v>
      </c>
      <c r="J371" s="5">
        <v>45989</v>
      </c>
      <c r="K371" s="5">
        <f t="shared" si="26"/>
        <v>45989</v>
      </c>
      <c r="L371" s="5">
        <v>46354</v>
      </c>
      <c r="M371" s="2">
        <v>0</v>
      </c>
      <c r="N371" s="2">
        <v>0</v>
      </c>
      <c r="O371" s="1" t="s">
        <v>56</v>
      </c>
      <c r="P371" s="18">
        <f t="shared" si="33"/>
        <v>46354</v>
      </c>
      <c r="Q371" s="9">
        <f t="shared" si="34"/>
        <v>8000000</v>
      </c>
      <c r="R371" s="1" t="s">
        <v>696</v>
      </c>
      <c r="S371" s="4"/>
      <c r="T371" s="6"/>
      <c r="U371" s="6"/>
    </row>
    <row r="372" spans="2:21" ht="32.4" customHeight="1" x14ac:dyDescent="0.3">
      <c r="B372" s="16">
        <v>2025</v>
      </c>
      <c r="C372" s="10" t="s">
        <v>1071</v>
      </c>
      <c r="D372" s="1" t="s">
        <v>352</v>
      </c>
      <c r="E372" s="11" t="s">
        <v>1151</v>
      </c>
      <c r="F372" s="1" t="s">
        <v>1152</v>
      </c>
      <c r="G372" s="8" t="s">
        <v>1153</v>
      </c>
      <c r="H372" s="9">
        <v>8000000</v>
      </c>
      <c r="I372" s="3" t="s">
        <v>778</v>
      </c>
      <c r="J372" s="5">
        <v>45989</v>
      </c>
      <c r="K372" s="5">
        <f t="shared" si="26"/>
        <v>45989</v>
      </c>
      <c r="L372" s="5">
        <v>46354</v>
      </c>
      <c r="M372" s="2">
        <v>0</v>
      </c>
      <c r="N372" s="2">
        <v>0</v>
      </c>
      <c r="O372" s="1" t="s">
        <v>56</v>
      </c>
      <c r="P372" s="18">
        <f t="shared" si="33"/>
        <v>46354</v>
      </c>
      <c r="Q372" s="9">
        <f t="shared" si="34"/>
        <v>8000000</v>
      </c>
      <c r="R372" s="1" t="s">
        <v>696</v>
      </c>
      <c r="S372" s="4"/>
      <c r="T372" s="6"/>
      <c r="U372" s="6"/>
    </row>
    <row r="373" spans="2:21" ht="32.4" customHeight="1" x14ac:dyDescent="0.3">
      <c r="B373" s="16">
        <v>2025</v>
      </c>
      <c r="C373" s="10" t="s">
        <v>1072</v>
      </c>
      <c r="D373" s="1" t="s">
        <v>352</v>
      </c>
      <c r="E373" s="11" t="s">
        <v>1154</v>
      </c>
      <c r="F373" s="1" t="s">
        <v>1155</v>
      </c>
      <c r="G373" s="8">
        <v>15436814</v>
      </c>
      <c r="H373" s="9">
        <v>8000000</v>
      </c>
      <c r="I373" s="3" t="s">
        <v>778</v>
      </c>
      <c r="J373" s="5">
        <v>45989</v>
      </c>
      <c r="K373" s="5">
        <f t="shared" si="26"/>
        <v>45989</v>
      </c>
      <c r="L373" s="5">
        <v>46354</v>
      </c>
      <c r="M373" s="2">
        <v>0</v>
      </c>
      <c r="N373" s="2">
        <v>0</v>
      </c>
      <c r="O373" s="1" t="s">
        <v>56</v>
      </c>
      <c r="P373" s="18">
        <f t="shared" si="33"/>
        <v>46354</v>
      </c>
      <c r="Q373" s="9">
        <f t="shared" si="34"/>
        <v>8000000</v>
      </c>
      <c r="R373" s="1" t="s">
        <v>696</v>
      </c>
      <c r="S373" s="4"/>
      <c r="T373" s="6"/>
      <c r="U373" s="6"/>
    </row>
    <row r="374" spans="2:21" ht="32.4" customHeight="1" x14ac:dyDescent="0.3">
      <c r="B374" s="16">
        <v>2025</v>
      </c>
      <c r="C374" s="10" t="s">
        <v>1073</v>
      </c>
      <c r="D374" s="1" t="s">
        <v>352</v>
      </c>
      <c r="E374" s="11" t="s">
        <v>1156</v>
      </c>
      <c r="F374" s="1" t="s">
        <v>1157</v>
      </c>
      <c r="G374" s="8">
        <v>3562871</v>
      </c>
      <c r="H374" s="9">
        <v>8000000</v>
      </c>
      <c r="I374" s="3" t="s">
        <v>778</v>
      </c>
      <c r="J374" s="5">
        <v>45993</v>
      </c>
      <c r="K374" s="5">
        <f t="shared" si="26"/>
        <v>45993</v>
      </c>
      <c r="L374" s="5">
        <v>46358</v>
      </c>
      <c r="M374" s="2">
        <v>0</v>
      </c>
      <c r="N374" s="2">
        <v>0</v>
      </c>
      <c r="O374" s="1" t="s">
        <v>56</v>
      </c>
      <c r="P374" s="18">
        <f t="shared" si="33"/>
        <v>46354</v>
      </c>
      <c r="Q374" s="9">
        <f t="shared" si="34"/>
        <v>8000000</v>
      </c>
      <c r="R374" s="1" t="s">
        <v>696</v>
      </c>
      <c r="S374" s="4"/>
      <c r="T374" s="6"/>
      <c r="U374" s="6"/>
    </row>
    <row r="375" spans="2:21" ht="32.4" customHeight="1" x14ac:dyDescent="0.3">
      <c r="B375" s="16">
        <v>2025</v>
      </c>
      <c r="C375" s="10" t="s">
        <v>1074</v>
      </c>
      <c r="D375" s="1" t="s">
        <v>352</v>
      </c>
      <c r="E375" s="11" t="s">
        <v>1158</v>
      </c>
      <c r="F375" s="1" t="s">
        <v>1159</v>
      </c>
      <c r="G375" s="8">
        <v>70288386</v>
      </c>
      <c r="H375" s="9">
        <v>8000000</v>
      </c>
      <c r="I375" s="3" t="s">
        <v>778</v>
      </c>
      <c r="J375" s="5">
        <v>45992</v>
      </c>
      <c r="K375" s="5">
        <f t="shared" si="26"/>
        <v>45992</v>
      </c>
      <c r="L375" s="5">
        <v>46358</v>
      </c>
      <c r="M375" s="2">
        <v>0</v>
      </c>
      <c r="N375" s="2">
        <v>0</v>
      </c>
      <c r="O375" s="1" t="s">
        <v>56</v>
      </c>
      <c r="P375" s="18">
        <f t="shared" si="33"/>
        <v>46358</v>
      </c>
      <c r="Q375" s="9">
        <f t="shared" si="34"/>
        <v>8000000</v>
      </c>
      <c r="R375" s="1" t="s">
        <v>696</v>
      </c>
      <c r="S375" s="4"/>
      <c r="T375" s="6"/>
      <c r="U375" s="6"/>
    </row>
    <row r="376" spans="2:21" ht="32.4" customHeight="1" x14ac:dyDescent="0.3">
      <c r="B376" s="16">
        <v>2025</v>
      </c>
      <c r="C376" s="10" t="s">
        <v>1075</v>
      </c>
      <c r="D376" s="1" t="s">
        <v>352</v>
      </c>
      <c r="E376" s="11" t="s">
        <v>1160</v>
      </c>
      <c r="F376" s="1" t="s">
        <v>1161</v>
      </c>
      <c r="G376" s="8">
        <v>15422717</v>
      </c>
      <c r="H376" s="9">
        <v>8000000</v>
      </c>
      <c r="I376" s="3" t="s">
        <v>778</v>
      </c>
      <c r="J376" s="5">
        <v>45993</v>
      </c>
      <c r="K376" s="5">
        <f t="shared" si="26"/>
        <v>45993</v>
      </c>
      <c r="L376" s="5">
        <v>46367</v>
      </c>
      <c r="M376" s="2">
        <v>0</v>
      </c>
      <c r="N376" s="2">
        <v>0</v>
      </c>
      <c r="O376" s="1" t="s">
        <v>56</v>
      </c>
      <c r="P376" s="18">
        <f t="shared" si="33"/>
        <v>46358</v>
      </c>
      <c r="Q376" s="9">
        <f t="shared" si="34"/>
        <v>8000000</v>
      </c>
      <c r="R376" s="1" t="s">
        <v>696</v>
      </c>
      <c r="S376" s="4"/>
      <c r="T376" s="6"/>
      <c r="U376" s="6"/>
    </row>
    <row r="377" spans="2:21" ht="32.4" customHeight="1" x14ac:dyDescent="0.3">
      <c r="B377" s="16">
        <v>2025</v>
      </c>
      <c r="C377" s="10" t="s">
        <v>1076</v>
      </c>
      <c r="D377" s="1" t="s">
        <v>352</v>
      </c>
      <c r="E377" s="11" t="s">
        <v>1162</v>
      </c>
      <c r="F377" s="1" t="s">
        <v>1163</v>
      </c>
      <c r="G377" s="8">
        <v>6212369</v>
      </c>
      <c r="H377" s="9">
        <v>8000000</v>
      </c>
      <c r="I377" s="3" t="s">
        <v>778</v>
      </c>
      <c r="J377" s="5">
        <v>45993</v>
      </c>
      <c r="K377" s="5">
        <f t="shared" si="26"/>
        <v>45993</v>
      </c>
      <c r="L377" s="5">
        <v>46358</v>
      </c>
      <c r="M377" s="2">
        <v>0</v>
      </c>
      <c r="N377" s="2">
        <v>0</v>
      </c>
      <c r="O377" s="1" t="s">
        <v>56</v>
      </c>
      <c r="P377" s="18">
        <f t="shared" si="33"/>
        <v>46367</v>
      </c>
      <c r="Q377" s="9">
        <f t="shared" si="34"/>
        <v>8000000</v>
      </c>
      <c r="R377" s="1" t="s">
        <v>696</v>
      </c>
      <c r="S377" s="4"/>
      <c r="T377" s="6"/>
      <c r="U377" s="6"/>
    </row>
    <row r="378" spans="2:21" ht="32.4" customHeight="1" x14ac:dyDescent="0.3">
      <c r="B378" s="16">
        <v>2025</v>
      </c>
      <c r="C378" s="10" t="s">
        <v>1077</v>
      </c>
      <c r="D378" s="1" t="s">
        <v>352</v>
      </c>
      <c r="E378" s="11" t="s">
        <v>1164</v>
      </c>
      <c r="F378" s="1" t="s">
        <v>1165</v>
      </c>
      <c r="G378" s="8">
        <v>15431842</v>
      </c>
      <c r="H378" s="9">
        <v>8000000</v>
      </c>
      <c r="I378" s="3" t="s">
        <v>778</v>
      </c>
      <c r="J378" s="5">
        <v>45994</v>
      </c>
      <c r="K378" s="5">
        <v>45994</v>
      </c>
      <c r="L378" s="5">
        <v>46359</v>
      </c>
      <c r="M378" s="2">
        <v>0</v>
      </c>
      <c r="N378" s="2">
        <v>0</v>
      </c>
      <c r="O378" s="1" t="s">
        <v>56</v>
      </c>
      <c r="P378" s="18">
        <f t="shared" si="33"/>
        <v>46358</v>
      </c>
      <c r="Q378" s="9">
        <f t="shared" si="34"/>
        <v>8000000</v>
      </c>
      <c r="R378" s="1" t="s">
        <v>696</v>
      </c>
      <c r="S378" s="4"/>
      <c r="T378" s="6"/>
      <c r="U378" s="6"/>
    </row>
    <row r="379" spans="2:21" ht="32.4" customHeight="1" x14ac:dyDescent="0.3">
      <c r="B379" s="16">
        <v>2025</v>
      </c>
      <c r="C379" s="10" t="s">
        <v>1078</v>
      </c>
      <c r="D379" s="1" t="s">
        <v>352</v>
      </c>
      <c r="E379" s="11" t="s">
        <v>1166</v>
      </c>
      <c r="F379" s="1" t="s">
        <v>1167</v>
      </c>
      <c r="G379" s="8">
        <v>43466859</v>
      </c>
      <c r="H379" s="9">
        <v>8000000</v>
      </c>
      <c r="I379" s="3" t="s">
        <v>778</v>
      </c>
      <c r="J379" s="5">
        <v>45995</v>
      </c>
      <c r="K379" s="5">
        <f t="shared" si="26"/>
        <v>45995</v>
      </c>
      <c r="L379" s="5">
        <v>46360</v>
      </c>
      <c r="M379" s="2">
        <v>0</v>
      </c>
      <c r="N379" s="2">
        <v>0</v>
      </c>
      <c r="O379" s="1" t="s">
        <v>56</v>
      </c>
      <c r="P379" s="18">
        <f t="shared" si="33"/>
        <v>46359</v>
      </c>
      <c r="Q379" s="9">
        <f t="shared" si="34"/>
        <v>8000000</v>
      </c>
      <c r="R379" s="1" t="s">
        <v>696</v>
      </c>
      <c r="S379" s="4"/>
      <c r="T379" s="6"/>
      <c r="U379" s="6"/>
    </row>
    <row r="380" spans="2:21" ht="32.4" customHeight="1" x14ac:dyDescent="0.3">
      <c r="B380" s="16">
        <v>2025</v>
      </c>
      <c r="C380" s="10" t="s">
        <v>1079</v>
      </c>
      <c r="D380" s="1" t="s">
        <v>352</v>
      </c>
      <c r="E380" s="11" t="s">
        <v>1168</v>
      </c>
      <c r="F380" s="1" t="s">
        <v>1169</v>
      </c>
      <c r="G380" s="8" t="s">
        <v>1170</v>
      </c>
      <c r="H380" s="9">
        <v>24000000</v>
      </c>
      <c r="I380" s="3" t="s">
        <v>778</v>
      </c>
      <c r="J380" s="5">
        <v>45996</v>
      </c>
      <c r="K380" s="5">
        <f t="shared" si="26"/>
        <v>45996</v>
      </c>
      <c r="L380" s="5">
        <v>46361</v>
      </c>
      <c r="M380" s="2">
        <v>0</v>
      </c>
      <c r="N380" s="2">
        <v>0</v>
      </c>
      <c r="O380" s="1" t="s">
        <v>56</v>
      </c>
      <c r="P380" s="18">
        <f t="shared" si="33"/>
        <v>46360</v>
      </c>
      <c r="Q380" s="9">
        <f t="shared" si="34"/>
        <v>8000000</v>
      </c>
      <c r="R380" s="1" t="s">
        <v>696</v>
      </c>
      <c r="S380" s="4"/>
      <c r="T380" s="6"/>
      <c r="U380" s="6"/>
    </row>
    <row r="381" spans="2:21" ht="32.4" customHeight="1" x14ac:dyDescent="0.3">
      <c r="B381" s="16">
        <v>2025</v>
      </c>
      <c r="C381" s="10" t="s">
        <v>1080</v>
      </c>
      <c r="D381" s="1" t="s">
        <v>352</v>
      </c>
      <c r="E381" s="11" t="s">
        <v>1171</v>
      </c>
      <c r="F381" s="1" t="s">
        <v>1172</v>
      </c>
      <c r="G381" s="8">
        <v>15381770</v>
      </c>
      <c r="H381" s="9">
        <v>8000000</v>
      </c>
      <c r="I381" s="3" t="s">
        <v>778</v>
      </c>
      <c r="J381" s="5">
        <v>45996</v>
      </c>
      <c r="K381" s="5">
        <f t="shared" si="26"/>
        <v>45996</v>
      </c>
      <c r="L381" s="5">
        <v>46361</v>
      </c>
      <c r="M381" s="2">
        <v>0</v>
      </c>
      <c r="N381" s="2">
        <v>0</v>
      </c>
      <c r="O381" s="1" t="s">
        <v>56</v>
      </c>
      <c r="P381" s="18">
        <f t="shared" si="33"/>
        <v>46361</v>
      </c>
      <c r="Q381" s="9">
        <f t="shared" si="34"/>
        <v>24000000</v>
      </c>
      <c r="R381" s="1" t="s">
        <v>696</v>
      </c>
      <c r="S381" s="4"/>
      <c r="T381" s="6"/>
      <c r="U381" s="6"/>
    </row>
    <row r="382" spans="2:21" ht="32.4" customHeight="1" x14ac:dyDescent="0.3">
      <c r="B382" s="16">
        <v>2025</v>
      </c>
      <c r="C382" s="10" t="s">
        <v>1081</v>
      </c>
      <c r="D382" s="1" t="s">
        <v>352</v>
      </c>
      <c r="E382" s="11" t="s">
        <v>1173</v>
      </c>
      <c r="F382" s="1" t="s">
        <v>1174</v>
      </c>
      <c r="G382" s="8">
        <v>70383615</v>
      </c>
      <c r="H382" s="9">
        <v>8000000</v>
      </c>
      <c r="I382" s="3" t="s">
        <v>778</v>
      </c>
      <c r="J382" s="5">
        <v>45996</v>
      </c>
      <c r="K382" s="5">
        <f t="shared" si="26"/>
        <v>45996</v>
      </c>
      <c r="L382" s="5">
        <v>46361</v>
      </c>
      <c r="M382" s="2">
        <v>0</v>
      </c>
      <c r="N382" s="2">
        <v>0</v>
      </c>
      <c r="O382" s="1" t="s">
        <v>56</v>
      </c>
      <c r="P382" s="18">
        <f t="shared" si="33"/>
        <v>46361</v>
      </c>
      <c r="Q382" s="9">
        <f t="shared" si="34"/>
        <v>8000000</v>
      </c>
      <c r="R382" s="1" t="s">
        <v>696</v>
      </c>
      <c r="S382" s="4"/>
      <c r="T382" s="6"/>
      <c r="U382" s="6"/>
    </row>
    <row r="383" spans="2:21" ht="32.4" customHeight="1" x14ac:dyDescent="0.3">
      <c r="B383" s="16">
        <v>2025</v>
      </c>
      <c r="C383" s="10" t="s">
        <v>1082</v>
      </c>
      <c r="D383" s="1" t="s">
        <v>352</v>
      </c>
      <c r="E383" s="11" t="s">
        <v>1175</v>
      </c>
      <c r="F383" s="1" t="s">
        <v>1176</v>
      </c>
      <c r="G383" s="8">
        <v>70750837</v>
      </c>
      <c r="H383" s="9">
        <v>8000000</v>
      </c>
      <c r="I383" s="3" t="s">
        <v>778</v>
      </c>
      <c r="J383" s="5">
        <v>46000</v>
      </c>
      <c r="K383" s="5">
        <f t="shared" si="26"/>
        <v>46000</v>
      </c>
      <c r="L383" s="5">
        <v>46365</v>
      </c>
      <c r="M383" s="2">
        <v>0</v>
      </c>
      <c r="N383" s="2">
        <v>0</v>
      </c>
      <c r="O383" s="1" t="s">
        <v>56</v>
      </c>
      <c r="P383" s="18">
        <f t="shared" si="33"/>
        <v>46361</v>
      </c>
      <c r="Q383" s="9">
        <f t="shared" si="34"/>
        <v>8000000</v>
      </c>
      <c r="R383" s="1" t="s">
        <v>696</v>
      </c>
      <c r="S383" s="4"/>
      <c r="T383" s="6"/>
      <c r="U383" s="6"/>
    </row>
    <row r="384" spans="2:21" ht="32.4" customHeight="1" x14ac:dyDescent="0.3">
      <c r="B384" s="16">
        <v>2025</v>
      </c>
      <c r="C384" s="10" t="s">
        <v>1083</v>
      </c>
      <c r="D384" s="1" t="s">
        <v>352</v>
      </c>
      <c r="E384" s="11" t="s">
        <v>1177</v>
      </c>
      <c r="F384" s="1" t="s">
        <v>1178</v>
      </c>
      <c r="G384" s="8">
        <v>1036949444</v>
      </c>
      <c r="H384" s="9">
        <v>8000000</v>
      </c>
      <c r="I384" s="3" t="s">
        <v>778</v>
      </c>
      <c r="J384" s="5">
        <v>46001</v>
      </c>
      <c r="K384" s="5">
        <f t="shared" si="26"/>
        <v>46001</v>
      </c>
      <c r="L384" s="5">
        <v>46366</v>
      </c>
      <c r="M384" s="2">
        <v>0</v>
      </c>
      <c r="N384" s="2">
        <v>0</v>
      </c>
      <c r="O384" s="1" t="s">
        <v>56</v>
      </c>
      <c r="P384" s="18">
        <f t="shared" si="33"/>
        <v>46365</v>
      </c>
      <c r="Q384" s="9">
        <f t="shared" si="34"/>
        <v>8000000</v>
      </c>
      <c r="R384" s="1" t="s">
        <v>696</v>
      </c>
      <c r="S384" s="4"/>
      <c r="T384" s="6"/>
      <c r="U384" s="6"/>
    </row>
    <row r="385" spans="1:21" ht="32.4" customHeight="1" x14ac:dyDescent="0.3">
      <c r="B385" s="16">
        <v>2025</v>
      </c>
      <c r="C385" s="10" t="s">
        <v>1084</v>
      </c>
      <c r="D385" s="1" t="s">
        <v>352</v>
      </c>
      <c r="E385" s="11" t="s">
        <v>1179</v>
      </c>
      <c r="F385" s="1" t="s">
        <v>1180</v>
      </c>
      <c r="G385" s="8">
        <v>1007421887</v>
      </c>
      <c r="H385" s="9">
        <v>8000000</v>
      </c>
      <c r="I385" s="3" t="s">
        <v>778</v>
      </c>
      <c r="J385" s="5">
        <v>46001</v>
      </c>
      <c r="K385" s="5">
        <f t="shared" si="26"/>
        <v>46001</v>
      </c>
      <c r="L385" s="5">
        <v>46366</v>
      </c>
      <c r="M385" s="2">
        <v>0</v>
      </c>
      <c r="N385" s="2">
        <v>0</v>
      </c>
      <c r="O385" s="1" t="s">
        <v>56</v>
      </c>
      <c r="P385" s="18">
        <f t="shared" si="33"/>
        <v>46366</v>
      </c>
      <c r="Q385" s="9">
        <f t="shared" si="34"/>
        <v>8000000</v>
      </c>
      <c r="R385" s="1" t="s">
        <v>696</v>
      </c>
      <c r="S385" s="4"/>
      <c r="T385" s="6"/>
      <c r="U385" s="6"/>
    </row>
    <row r="386" spans="1:21" ht="32.4" customHeight="1" x14ac:dyDescent="0.3">
      <c r="B386" s="16">
        <v>2025</v>
      </c>
      <c r="C386" s="10" t="s">
        <v>1085</v>
      </c>
      <c r="D386" s="1" t="s">
        <v>352</v>
      </c>
      <c r="E386" s="11" t="s">
        <v>1181</v>
      </c>
      <c r="F386" s="1" t="s">
        <v>1182</v>
      </c>
      <c r="G386" s="8">
        <v>15385107</v>
      </c>
      <c r="H386" s="9">
        <v>8000000</v>
      </c>
      <c r="I386" s="3" t="s">
        <v>778</v>
      </c>
      <c r="J386" s="5">
        <v>46001</v>
      </c>
      <c r="K386" s="5">
        <f t="shared" si="26"/>
        <v>46001</v>
      </c>
      <c r="L386" s="5">
        <v>46366</v>
      </c>
      <c r="M386" s="2">
        <v>0</v>
      </c>
      <c r="N386" s="2">
        <v>0</v>
      </c>
      <c r="O386" s="1" t="s">
        <v>56</v>
      </c>
      <c r="P386" s="18">
        <f t="shared" ref="P386:P388" si="35">+L385</f>
        <v>46366</v>
      </c>
      <c r="Q386" s="9">
        <f t="shared" ref="Q386:Q388" si="36">+H385</f>
        <v>8000000</v>
      </c>
      <c r="R386" s="1" t="s">
        <v>696</v>
      </c>
      <c r="S386" s="4"/>
      <c r="T386" s="6"/>
      <c r="U386" s="6"/>
    </row>
    <row r="387" spans="1:21" ht="32.4" customHeight="1" x14ac:dyDescent="0.3">
      <c r="B387" s="16">
        <v>2025</v>
      </c>
      <c r="C387" s="10" t="s">
        <v>1086</v>
      </c>
      <c r="D387" s="1" t="s">
        <v>352</v>
      </c>
      <c r="E387" s="11" t="s">
        <v>1183</v>
      </c>
      <c r="F387" s="1" t="s">
        <v>1184</v>
      </c>
      <c r="G387" s="8">
        <v>15431082</v>
      </c>
      <c r="H387" s="9">
        <v>8000000</v>
      </c>
      <c r="I387" s="3" t="s">
        <v>778</v>
      </c>
      <c r="J387" s="5">
        <v>46002</v>
      </c>
      <c r="K387" s="5">
        <f t="shared" si="26"/>
        <v>46002</v>
      </c>
      <c r="L387" s="5">
        <v>46367</v>
      </c>
      <c r="M387" s="2">
        <v>0</v>
      </c>
      <c r="N387" s="2">
        <v>0</v>
      </c>
      <c r="O387" s="1" t="s">
        <v>56</v>
      </c>
      <c r="P387" s="18">
        <f t="shared" si="35"/>
        <v>46366</v>
      </c>
      <c r="Q387" s="9">
        <f t="shared" si="36"/>
        <v>8000000</v>
      </c>
      <c r="R387" s="1" t="s">
        <v>696</v>
      </c>
      <c r="S387" s="4"/>
      <c r="T387" s="6"/>
      <c r="U387" s="6"/>
    </row>
    <row r="388" spans="1:21" ht="60.6" customHeight="1" x14ac:dyDescent="0.3">
      <c r="B388" s="16">
        <v>2025</v>
      </c>
      <c r="C388" s="10" t="s">
        <v>1087</v>
      </c>
      <c r="D388" s="1" t="s">
        <v>352</v>
      </c>
      <c r="E388" s="11" t="s">
        <v>1186</v>
      </c>
      <c r="F388" s="1" t="s">
        <v>1185</v>
      </c>
      <c r="G388" s="8" t="s">
        <v>1187</v>
      </c>
      <c r="H388" s="9">
        <v>16000000</v>
      </c>
      <c r="I388" s="3" t="s">
        <v>778</v>
      </c>
      <c r="J388" s="5">
        <v>46006</v>
      </c>
      <c r="K388" s="5">
        <f t="shared" si="26"/>
        <v>46006</v>
      </c>
      <c r="L388" s="5">
        <v>46371</v>
      </c>
      <c r="M388" s="2">
        <v>0</v>
      </c>
      <c r="N388" s="2">
        <v>0</v>
      </c>
      <c r="O388" s="1" t="s">
        <v>56</v>
      </c>
      <c r="P388" s="18">
        <f t="shared" si="35"/>
        <v>46367</v>
      </c>
      <c r="Q388" s="9">
        <f t="shared" si="36"/>
        <v>8000000</v>
      </c>
      <c r="R388" s="1" t="s">
        <v>696</v>
      </c>
      <c r="S388" s="4"/>
      <c r="T388" s="6"/>
      <c r="U388" s="6"/>
    </row>
    <row r="389" spans="1:21" ht="92.1" customHeight="1" x14ac:dyDescent="0.3">
      <c r="B389" s="16">
        <v>2025</v>
      </c>
      <c r="C389" s="10" t="s">
        <v>1088</v>
      </c>
      <c r="D389" s="1" t="s">
        <v>352</v>
      </c>
      <c r="E389" s="11" t="s">
        <v>1188</v>
      </c>
      <c r="F389" s="1" t="s">
        <v>1189</v>
      </c>
      <c r="G389" s="8">
        <v>71798574</v>
      </c>
      <c r="H389" s="9">
        <v>58696000</v>
      </c>
      <c r="I389" s="3" t="s">
        <v>1190</v>
      </c>
      <c r="J389" s="5">
        <v>46007</v>
      </c>
      <c r="K389" s="5">
        <f>+J389</f>
        <v>46007</v>
      </c>
      <c r="L389" s="5">
        <v>46022</v>
      </c>
      <c r="M389" s="2">
        <v>0</v>
      </c>
      <c r="N389" s="2">
        <v>0</v>
      </c>
      <c r="O389" s="1" t="s">
        <v>56</v>
      </c>
      <c r="P389" s="18">
        <f>+L389</f>
        <v>46022</v>
      </c>
      <c r="Q389" s="9">
        <f>+H389</f>
        <v>58696000</v>
      </c>
      <c r="R389" s="1" t="s">
        <v>696</v>
      </c>
      <c r="S389" s="4" t="s">
        <v>47</v>
      </c>
      <c r="T389" s="6"/>
      <c r="U389" s="6"/>
    </row>
    <row r="390" spans="1:21" ht="82.5" customHeight="1" x14ac:dyDescent="0.3">
      <c r="B390" s="16">
        <v>2025</v>
      </c>
      <c r="C390" s="10" t="s">
        <v>1191</v>
      </c>
      <c r="D390" s="1" t="s">
        <v>352</v>
      </c>
      <c r="E390" s="11" t="s">
        <v>1192</v>
      </c>
      <c r="F390" s="1" t="s">
        <v>1119</v>
      </c>
      <c r="G390" s="8">
        <v>15432372</v>
      </c>
      <c r="H390" s="9">
        <v>32000000</v>
      </c>
      <c r="I390" s="3" t="s">
        <v>778</v>
      </c>
      <c r="J390" s="5">
        <v>46008</v>
      </c>
      <c r="K390" s="5">
        <f>+J390</f>
        <v>46008</v>
      </c>
      <c r="L390" s="5">
        <v>46373</v>
      </c>
      <c r="M390" s="2">
        <v>0</v>
      </c>
      <c r="N390" s="2">
        <v>0</v>
      </c>
      <c r="O390" s="1" t="s">
        <v>56</v>
      </c>
      <c r="P390" s="18">
        <f>+L390</f>
        <v>46373</v>
      </c>
      <c r="Q390" s="9">
        <f>+H390</f>
        <v>32000000</v>
      </c>
      <c r="R390" s="1" t="s">
        <v>696</v>
      </c>
      <c r="S390" s="4"/>
      <c r="T390" s="6"/>
      <c r="U390" s="6"/>
    </row>
    <row r="391" spans="1:21" ht="120" customHeight="1" x14ac:dyDescent="0.3">
      <c r="B391" s="16">
        <v>2025</v>
      </c>
      <c r="C391" s="10" t="s">
        <v>1193</v>
      </c>
      <c r="D391" s="1" t="s">
        <v>352</v>
      </c>
      <c r="E391" s="11" t="s">
        <v>1194</v>
      </c>
      <c r="F391" s="1" t="s">
        <v>329</v>
      </c>
      <c r="G391" s="8">
        <v>15444649</v>
      </c>
      <c r="H391" s="9">
        <v>20000000</v>
      </c>
      <c r="I391" s="3" t="s">
        <v>1195</v>
      </c>
      <c r="J391" s="5">
        <v>46014</v>
      </c>
      <c r="K391" s="5">
        <f>+J391</f>
        <v>46014</v>
      </c>
      <c r="L391" s="5">
        <v>46203</v>
      </c>
      <c r="M391" s="2">
        <v>0</v>
      </c>
      <c r="N391" s="2">
        <v>0</v>
      </c>
      <c r="O391" s="1" t="s">
        <v>56</v>
      </c>
      <c r="P391" s="18">
        <f>+L391</f>
        <v>46203</v>
      </c>
      <c r="Q391" s="9">
        <f>+H391</f>
        <v>20000000</v>
      </c>
      <c r="R391" s="1" t="s">
        <v>696</v>
      </c>
      <c r="S391" s="4"/>
      <c r="T391" s="6"/>
      <c r="U391" s="6"/>
    </row>
    <row r="392" spans="1:21" ht="25.5" customHeight="1" x14ac:dyDescent="0.3">
      <c r="A392" s="66" t="s">
        <v>404</v>
      </c>
      <c r="B392" s="67"/>
      <c r="C392" s="67"/>
      <c r="D392" s="67"/>
      <c r="E392" s="67"/>
      <c r="F392" s="67"/>
      <c r="G392" s="67"/>
      <c r="H392" s="67"/>
      <c r="I392" s="67"/>
      <c r="J392" s="67"/>
      <c r="K392" s="67"/>
      <c r="L392" s="67"/>
      <c r="M392" s="67"/>
      <c r="N392" s="67"/>
      <c r="O392" s="67"/>
      <c r="P392" s="67"/>
      <c r="Q392" s="67"/>
      <c r="R392" s="67"/>
      <c r="S392" s="67"/>
      <c r="T392" s="68"/>
    </row>
    <row r="393" spans="1:21" ht="48" x14ac:dyDescent="0.3">
      <c r="B393" s="16">
        <v>2025</v>
      </c>
      <c r="C393" s="10" t="s">
        <v>405</v>
      </c>
      <c r="D393" s="1" t="s">
        <v>412</v>
      </c>
      <c r="E393" s="11" t="s">
        <v>413</v>
      </c>
      <c r="F393" s="1" t="s">
        <v>15</v>
      </c>
      <c r="G393" s="8" t="s">
        <v>41</v>
      </c>
      <c r="H393" s="9">
        <v>120000000</v>
      </c>
      <c r="I393" s="3" t="s">
        <v>414</v>
      </c>
      <c r="J393" s="5">
        <v>45665</v>
      </c>
      <c r="K393" s="5">
        <v>45665</v>
      </c>
      <c r="L393" s="5">
        <v>46022</v>
      </c>
      <c r="M393" s="2">
        <v>0</v>
      </c>
      <c r="N393" s="2">
        <v>0</v>
      </c>
      <c r="O393" s="1" t="s">
        <v>56</v>
      </c>
      <c r="P393" s="18">
        <f t="shared" ref="P393:P394" si="37">+L393</f>
        <v>46022</v>
      </c>
      <c r="Q393" s="9">
        <v>120000000</v>
      </c>
      <c r="R393" s="1" t="s">
        <v>50</v>
      </c>
      <c r="S393" s="4" t="s">
        <v>47</v>
      </c>
      <c r="T393" s="6"/>
      <c r="U393" s="6"/>
    </row>
    <row r="394" spans="1:21" ht="86.4" x14ac:dyDescent="0.3">
      <c r="B394" s="16">
        <v>2025</v>
      </c>
      <c r="C394" s="10" t="s">
        <v>406</v>
      </c>
      <c r="D394" s="1" t="s">
        <v>412</v>
      </c>
      <c r="E394" s="11" t="s">
        <v>415</v>
      </c>
      <c r="F394" s="1" t="s">
        <v>17</v>
      </c>
      <c r="G394" s="8" t="s">
        <v>372</v>
      </c>
      <c r="H394" s="9">
        <v>120000000</v>
      </c>
      <c r="I394" s="3" t="s">
        <v>416</v>
      </c>
      <c r="J394" s="5">
        <v>45667</v>
      </c>
      <c r="K394" s="5">
        <v>45667</v>
      </c>
      <c r="L394" s="5">
        <v>46022</v>
      </c>
      <c r="M394" s="2">
        <v>0</v>
      </c>
      <c r="N394" s="2">
        <v>0</v>
      </c>
      <c r="O394" s="1" t="s">
        <v>56</v>
      </c>
      <c r="P394" s="18">
        <f t="shared" si="37"/>
        <v>46022</v>
      </c>
      <c r="Q394" s="9">
        <v>120000000</v>
      </c>
      <c r="R394" s="1" t="s">
        <v>50</v>
      </c>
      <c r="S394" s="4" t="s">
        <v>47</v>
      </c>
      <c r="T394" s="6"/>
      <c r="U394" s="6"/>
    </row>
    <row r="395" spans="1:21" ht="48" x14ac:dyDescent="0.3">
      <c r="B395" s="16">
        <v>2025</v>
      </c>
      <c r="C395" s="10" t="s">
        <v>407</v>
      </c>
      <c r="D395" s="1" t="s">
        <v>412</v>
      </c>
      <c r="E395" s="11" t="s">
        <v>417</v>
      </c>
      <c r="F395" s="1" t="s">
        <v>43</v>
      </c>
      <c r="G395" s="8" t="s">
        <v>44</v>
      </c>
      <c r="H395" s="9">
        <v>120000000</v>
      </c>
      <c r="I395" s="3" t="s">
        <v>418</v>
      </c>
      <c r="J395" s="5">
        <v>45674</v>
      </c>
      <c r="K395" s="5">
        <v>45674</v>
      </c>
      <c r="L395" s="5">
        <v>46022</v>
      </c>
      <c r="M395" s="2">
        <v>0</v>
      </c>
      <c r="N395" s="2">
        <v>0</v>
      </c>
      <c r="O395" s="1" t="s">
        <v>56</v>
      </c>
      <c r="P395" s="5">
        <v>46022</v>
      </c>
      <c r="Q395" s="9">
        <v>120000000</v>
      </c>
      <c r="R395" s="1" t="s">
        <v>50</v>
      </c>
      <c r="S395" s="4" t="s">
        <v>47</v>
      </c>
      <c r="T395" s="6"/>
      <c r="U395" s="6"/>
    </row>
    <row r="396" spans="1:21" ht="67.2" x14ac:dyDescent="0.3">
      <c r="B396" s="16">
        <v>2025</v>
      </c>
      <c r="C396" s="10" t="s">
        <v>408</v>
      </c>
      <c r="D396" s="1" t="s">
        <v>412</v>
      </c>
      <c r="E396" s="11" t="s">
        <v>45</v>
      </c>
      <c r="F396" s="1" t="s">
        <v>419</v>
      </c>
      <c r="G396" s="8" t="s">
        <v>46</v>
      </c>
      <c r="H396" s="9">
        <v>60000000</v>
      </c>
      <c r="I396" s="3" t="s">
        <v>420</v>
      </c>
      <c r="J396" s="5">
        <v>45673</v>
      </c>
      <c r="K396" s="5">
        <v>45673</v>
      </c>
      <c r="L396" s="5">
        <v>46022</v>
      </c>
      <c r="M396" s="2">
        <v>0</v>
      </c>
      <c r="N396" s="2">
        <v>0</v>
      </c>
      <c r="O396" s="1" t="s">
        <v>56</v>
      </c>
      <c r="P396" s="5">
        <v>46022</v>
      </c>
      <c r="Q396" s="9">
        <v>60000000</v>
      </c>
      <c r="R396" s="1" t="s">
        <v>50</v>
      </c>
      <c r="S396" s="4" t="s">
        <v>47</v>
      </c>
      <c r="T396" s="6"/>
      <c r="U396" s="6"/>
    </row>
    <row r="397" spans="1:21" ht="38.4" x14ac:dyDescent="0.3">
      <c r="B397" s="16">
        <v>2025</v>
      </c>
      <c r="C397" s="10" t="s">
        <v>409</v>
      </c>
      <c r="D397" s="1" t="s">
        <v>412</v>
      </c>
      <c r="E397" s="11" t="s">
        <v>57</v>
      </c>
      <c r="F397" s="1" t="s">
        <v>58</v>
      </c>
      <c r="G397" s="8" t="s">
        <v>372</v>
      </c>
      <c r="H397" s="9">
        <v>37974090</v>
      </c>
      <c r="I397" s="3" t="s">
        <v>421</v>
      </c>
      <c r="J397" s="5">
        <v>45674</v>
      </c>
      <c r="K397" s="5">
        <v>45674</v>
      </c>
      <c r="L397" s="6"/>
      <c r="M397" s="2">
        <v>0</v>
      </c>
      <c r="N397" s="2">
        <v>0</v>
      </c>
      <c r="O397" s="1" t="s">
        <v>56</v>
      </c>
      <c r="P397" s="6"/>
      <c r="Q397" s="9">
        <v>37974090</v>
      </c>
      <c r="R397" s="1" t="s">
        <v>50</v>
      </c>
      <c r="S397" s="4" t="s">
        <v>47</v>
      </c>
      <c r="T397" s="6"/>
      <c r="U397" s="6"/>
    </row>
    <row r="398" spans="1:21" ht="57.6" x14ac:dyDescent="0.3">
      <c r="B398" s="16">
        <v>2025</v>
      </c>
      <c r="C398" s="10" t="s">
        <v>410</v>
      </c>
      <c r="D398" s="1" t="s">
        <v>412</v>
      </c>
      <c r="E398" s="11" t="s">
        <v>246</v>
      </c>
      <c r="F398" s="1" t="s">
        <v>248</v>
      </c>
      <c r="G398" s="1" t="s">
        <v>247</v>
      </c>
      <c r="H398" s="9">
        <v>6276821</v>
      </c>
      <c r="I398" s="3" t="s">
        <v>422</v>
      </c>
      <c r="J398" s="5">
        <v>45693</v>
      </c>
      <c r="K398" s="5">
        <v>45693</v>
      </c>
      <c r="L398" s="5">
        <v>46022</v>
      </c>
      <c r="M398" s="2">
        <v>0</v>
      </c>
      <c r="N398" s="2">
        <v>0</v>
      </c>
      <c r="O398" s="1" t="s">
        <v>56</v>
      </c>
      <c r="P398" s="5">
        <v>46022</v>
      </c>
      <c r="Q398" s="9">
        <v>6276821</v>
      </c>
      <c r="R398" s="1" t="s">
        <v>64</v>
      </c>
      <c r="S398" s="4" t="s">
        <v>47</v>
      </c>
      <c r="T398" s="6"/>
      <c r="U398" s="6"/>
    </row>
    <row r="399" spans="1:21" ht="57.6" x14ac:dyDescent="0.3">
      <c r="B399" s="16">
        <v>2025</v>
      </c>
      <c r="C399" s="10" t="s">
        <v>411</v>
      </c>
      <c r="D399" s="1" t="s">
        <v>412</v>
      </c>
      <c r="E399" s="11" t="s">
        <v>423</v>
      </c>
      <c r="F399" s="1" t="s">
        <v>17</v>
      </c>
      <c r="G399" s="8" t="s">
        <v>42</v>
      </c>
      <c r="H399" s="9">
        <v>77334178</v>
      </c>
      <c r="I399" s="3" t="s">
        <v>424</v>
      </c>
      <c r="J399" s="5">
        <v>45741</v>
      </c>
      <c r="K399" s="5">
        <v>45741</v>
      </c>
      <c r="L399" s="5">
        <v>46022</v>
      </c>
      <c r="M399" s="2">
        <v>0</v>
      </c>
      <c r="N399" s="2">
        <v>0</v>
      </c>
      <c r="O399" s="1" t="s">
        <v>56</v>
      </c>
      <c r="P399" s="5">
        <v>46022</v>
      </c>
      <c r="Q399" s="9">
        <v>77334178</v>
      </c>
      <c r="R399" s="1" t="s">
        <v>64</v>
      </c>
      <c r="S399" s="4" t="s">
        <v>47</v>
      </c>
      <c r="T399" s="6"/>
      <c r="U399" s="6"/>
    </row>
    <row r="400" spans="1:21" ht="81.599999999999994" customHeight="1" x14ac:dyDescent="0.3">
      <c r="B400" s="16">
        <v>2025</v>
      </c>
      <c r="C400" s="10" t="s">
        <v>436</v>
      </c>
      <c r="D400" s="1" t="s">
        <v>412</v>
      </c>
      <c r="E400" s="11" t="s">
        <v>438</v>
      </c>
      <c r="F400" s="1" t="s">
        <v>439</v>
      </c>
      <c r="G400" s="8" t="s">
        <v>372</v>
      </c>
      <c r="H400" s="9">
        <v>40000000</v>
      </c>
      <c r="I400" s="3" t="s">
        <v>440</v>
      </c>
      <c r="J400" s="5">
        <v>45835</v>
      </c>
      <c r="K400" s="5">
        <v>45835</v>
      </c>
      <c r="L400" s="5">
        <v>45869</v>
      </c>
      <c r="M400" s="2">
        <v>0</v>
      </c>
      <c r="N400" s="2">
        <v>0</v>
      </c>
      <c r="O400" s="1" t="s">
        <v>56</v>
      </c>
      <c r="P400" s="5">
        <v>46022</v>
      </c>
      <c r="Q400" s="9">
        <v>40000000</v>
      </c>
      <c r="R400" s="1" t="s">
        <v>64</v>
      </c>
      <c r="S400" s="4" t="s">
        <v>47</v>
      </c>
      <c r="T400" s="6"/>
      <c r="U400" s="6"/>
    </row>
    <row r="401" spans="2:21" ht="38.4" x14ac:dyDescent="0.3">
      <c r="B401" s="16">
        <v>2025</v>
      </c>
      <c r="C401" s="10" t="s">
        <v>437</v>
      </c>
      <c r="D401" s="1" t="s">
        <v>412</v>
      </c>
      <c r="E401" s="11" t="s">
        <v>441</v>
      </c>
      <c r="F401" s="1" t="s">
        <v>442</v>
      </c>
      <c r="G401" s="8" t="s">
        <v>372</v>
      </c>
      <c r="H401" s="9">
        <v>17820250</v>
      </c>
      <c r="I401" s="3" t="s">
        <v>443</v>
      </c>
      <c r="J401" s="5">
        <v>45861</v>
      </c>
      <c r="K401" s="5">
        <v>45861</v>
      </c>
      <c r="L401" s="5">
        <v>45900</v>
      </c>
      <c r="M401" s="2">
        <v>0</v>
      </c>
      <c r="N401" s="2">
        <v>0</v>
      </c>
      <c r="O401" s="1" t="s">
        <v>56</v>
      </c>
      <c r="P401" s="5">
        <v>46022</v>
      </c>
      <c r="Q401" s="9">
        <v>17820250</v>
      </c>
      <c r="R401" s="1" t="s">
        <v>64</v>
      </c>
      <c r="S401" s="4" t="s">
        <v>47</v>
      </c>
      <c r="T401" s="6"/>
      <c r="U401" s="6"/>
    </row>
    <row r="402" spans="2:21" ht="67.2" x14ac:dyDescent="0.3">
      <c r="B402" s="16">
        <v>2025</v>
      </c>
      <c r="C402" s="10" t="s">
        <v>1198</v>
      </c>
      <c r="D402" s="1" t="s">
        <v>412</v>
      </c>
      <c r="E402" s="11" t="s">
        <v>1205</v>
      </c>
      <c r="F402" s="1" t="s">
        <v>17</v>
      </c>
      <c r="G402" s="8" t="s">
        <v>42</v>
      </c>
      <c r="H402" s="9">
        <v>48343750</v>
      </c>
      <c r="I402" s="3" t="s">
        <v>1206</v>
      </c>
      <c r="J402" s="5">
        <v>45882</v>
      </c>
      <c r="K402" s="5">
        <v>45861</v>
      </c>
      <c r="L402" s="5">
        <v>46022</v>
      </c>
      <c r="M402" s="2">
        <v>0</v>
      </c>
      <c r="N402" s="2">
        <v>0</v>
      </c>
      <c r="O402" s="1" t="s">
        <v>56</v>
      </c>
      <c r="P402" s="5">
        <v>46022</v>
      </c>
      <c r="Q402" s="9">
        <v>17820250</v>
      </c>
      <c r="R402" s="1" t="s">
        <v>64</v>
      </c>
      <c r="S402" s="4" t="s">
        <v>47</v>
      </c>
      <c r="T402" s="6"/>
      <c r="U402" s="6"/>
    </row>
    <row r="403" spans="2:21" ht="48" x14ac:dyDescent="0.3">
      <c r="B403" s="16">
        <v>2025</v>
      </c>
      <c r="C403" s="10" t="s">
        <v>1199</v>
      </c>
      <c r="D403" s="1" t="s">
        <v>412</v>
      </c>
      <c r="E403" s="11" t="s">
        <v>1207</v>
      </c>
      <c r="F403" s="1" t="s">
        <v>1208</v>
      </c>
      <c r="G403" s="8" t="s">
        <v>1209</v>
      </c>
      <c r="H403" s="9">
        <v>78320053</v>
      </c>
      <c r="I403" s="3" t="s">
        <v>1210</v>
      </c>
      <c r="J403" s="5">
        <v>45892</v>
      </c>
      <c r="K403" s="5">
        <v>45861</v>
      </c>
      <c r="L403" s="5">
        <v>46021</v>
      </c>
      <c r="M403" s="2">
        <v>0</v>
      </c>
      <c r="N403" s="2">
        <v>0</v>
      </c>
      <c r="O403" s="1" t="s">
        <v>56</v>
      </c>
      <c r="P403" s="5">
        <v>46022</v>
      </c>
      <c r="Q403" s="9">
        <v>17820250</v>
      </c>
      <c r="R403" s="1" t="s">
        <v>64</v>
      </c>
      <c r="S403" s="4" t="s">
        <v>47</v>
      </c>
      <c r="T403" s="6"/>
      <c r="U403" s="6"/>
    </row>
    <row r="404" spans="2:21" ht="67.2" x14ac:dyDescent="0.3">
      <c r="B404" s="16">
        <v>2025</v>
      </c>
      <c r="C404" s="10" t="s">
        <v>1200</v>
      </c>
      <c r="D404" s="1" t="s">
        <v>412</v>
      </c>
      <c r="E404" s="11" t="s">
        <v>1211</v>
      </c>
      <c r="F404" s="1" t="s">
        <v>1212</v>
      </c>
      <c r="G404" s="8" t="s">
        <v>1213</v>
      </c>
      <c r="H404" s="9">
        <v>27170000</v>
      </c>
      <c r="I404" s="3" t="s">
        <v>1214</v>
      </c>
      <c r="J404" s="5">
        <v>45960</v>
      </c>
      <c r="K404" s="5">
        <f>+J404</f>
        <v>45960</v>
      </c>
      <c r="L404" s="5">
        <v>46021</v>
      </c>
      <c r="M404" s="2">
        <v>0</v>
      </c>
      <c r="N404" s="2">
        <v>0</v>
      </c>
      <c r="O404" s="1" t="s">
        <v>56</v>
      </c>
      <c r="P404" s="5">
        <v>46022</v>
      </c>
      <c r="Q404" s="9">
        <v>17820250</v>
      </c>
      <c r="R404" s="1" t="s">
        <v>64</v>
      </c>
      <c r="S404" s="4" t="s">
        <v>47</v>
      </c>
      <c r="T404" s="6"/>
      <c r="U404" s="6"/>
    </row>
    <row r="405" spans="2:21" ht="48" x14ac:dyDescent="0.3">
      <c r="B405" s="16">
        <v>2025</v>
      </c>
      <c r="C405" s="10" t="s">
        <v>1201</v>
      </c>
      <c r="D405" s="1" t="s">
        <v>412</v>
      </c>
      <c r="E405" s="11" t="s">
        <v>1215</v>
      </c>
      <c r="F405" s="1" t="s">
        <v>1216</v>
      </c>
      <c r="G405" s="8">
        <v>8026157</v>
      </c>
      <c r="H405" s="9">
        <v>192990200</v>
      </c>
      <c r="I405" s="3" t="s">
        <v>1217</v>
      </c>
      <c r="J405" s="5">
        <v>45971</v>
      </c>
      <c r="K405" s="5">
        <f t="shared" ref="K405:K408" si="38">+J405</f>
        <v>45971</v>
      </c>
      <c r="L405" s="5">
        <v>46022</v>
      </c>
      <c r="M405" s="2">
        <v>0</v>
      </c>
      <c r="N405" s="2">
        <v>0</v>
      </c>
      <c r="O405" s="1" t="s">
        <v>56</v>
      </c>
      <c r="P405" s="5">
        <v>46022</v>
      </c>
      <c r="Q405" s="9">
        <v>17820250</v>
      </c>
      <c r="R405" s="1" t="s">
        <v>50</v>
      </c>
      <c r="S405" s="4" t="s">
        <v>47</v>
      </c>
      <c r="T405" s="6"/>
      <c r="U405" s="6"/>
    </row>
    <row r="406" spans="2:21" ht="57.6" x14ac:dyDescent="0.3">
      <c r="B406" s="16">
        <v>2025</v>
      </c>
      <c r="C406" s="10" t="s">
        <v>1202</v>
      </c>
      <c r="D406" s="1" t="s">
        <v>412</v>
      </c>
      <c r="E406" s="11" t="s">
        <v>1218</v>
      </c>
      <c r="F406" s="1" t="s">
        <v>1219</v>
      </c>
      <c r="G406" s="8">
        <v>3383679</v>
      </c>
      <c r="H406" s="9">
        <v>20000000</v>
      </c>
      <c r="I406" s="3" t="s">
        <v>1220</v>
      </c>
      <c r="J406" s="5">
        <v>45659</v>
      </c>
      <c r="K406" s="5">
        <f t="shared" si="38"/>
        <v>45659</v>
      </c>
      <c r="L406" s="5">
        <v>45810</v>
      </c>
      <c r="M406" s="2">
        <v>0</v>
      </c>
      <c r="N406" s="2">
        <v>0</v>
      </c>
      <c r="O406" s="1" t="s">
        <v>56</v>
      </c>
      <c r="P406" s="5">
        <v>46022</v>
      </c>
      <c r="Q406" s="9">
        <v>17820250</v>
      </c>
      <c r="R406" s="1" t="s">
        <v>64</v>
      </c>
      <c r="S406" s="4" t="s">
        <v>47</v>
      </c>
      <c r="T406" s="6"/>
      <c r="U406" s="6"/>
    </row>
    <row r="407" spans="2:21" ht="19.2" x14ac:dyDescent="0.3">
      <c r="B407" s="16">
        <v>2025</v>
      </c>
      <c r="C407" s="10" t="s">
        <v>1203</v>
      </c>
      <c r="D407" s="1" t="s">
        <v>412</v>
      </c>
      <c r="E407" s="11"/>
      <c r="F407" s="1"/>
      <c r="G407" s="8"/>
      <c r="H407" s="9"/>
      <c r="I407" s="3"/>
      <c r="J407" s="5">
        <v>45861</v>
      </c>
      <c r="K407" s="5">
        <f t="shared" si="38"/>
        <v>45861</v>
      </c>
      <c r="L407" s="5">
        <v>45900</v>
      </c>
      <c r="M407" s="2">
        <v>0</v>
      </c>
      <c r="N407" s="2">
        <v>0</v>
      </c>
      <c r="O407" s="1" t="s">
        <v>56</v>
      </c>
      <c r="P407" s="5">
        <v>46022</v>
      </c>
      <c r="Q407" s="9">
        <v>17820250</v>
      </c>
      <c r="R407" s="1" t="s">
        <v>64</v>
      </c>
      <c r="S407" s="4" t="s">
        <v>47</v>
      </c>
      <c r="T407" s="6"/>
      <c r="U407" s="6"/>
    </row>
    <row r="408" spans="2:21" ht="57.6" x14ac:dyDescent="0.3">
      <c r="B408" s="16">
        <v>2025</v>
      </c>
      <c r="C408" s="10" t="s">
        <v>1204</v>
      </c>
      <c r="D408" s="1" t="s">
        <v>412</v>
      </c>
      <c r="E408" s="11" t="s">
        <v>1221</v>
      </c>
      <c r="F408" s="1" t="s">
        <v>1222</v>
      </c>
      <c r="G408" s="8" t="s">
        <v>1223</v>
      </c>
      <c r="H408" s="9" t="s">
        <v>1224</v>
      </c>
      <c r="I408" s="3" t="s">
        <v>1225</v>
      </c>
      <c r="J408" s="5">
        <v>46013</v>
      </c>
      <c r="K408" s="5">
        <f t="shared" si="38"/>
        <v>46013</v>
      </c>
      <c r="L408" s="5">
        <v>46022</v>
      </c>
      <c r="M408" s="2">
        <v>0</v>
      </c>
      <c r="N408" s="2">
        <v>0</v>
      </c>
      <c r="O408" s="1" t="s">
        <v>56</v>
      </c>
      <c r="P408" s="5">
        <v>46022</v>
      </c>
      <c r="Q408" s="9">
        <v>17820250</v>
      </c>
      <c r="R408" s="1" t="s">
        <v>64</v>
      </c>
      <c r="S408" s="4" t="s">
        <v>47</v>
      </c>
      <c r="T408" s="6"/>
      <c r="U408" s="6"/>
    </row>
  </sheetData>
  <mergeCells count="9">
    <mergeCell ref="A392:T392"/>
    <mergeCell ref="B3:U3"/>
    <mergeCell ref="A207:T207"/>
    <mergeCell ref="B27:U27"/>
    <mergeCell ref="B178:U178"/>
    <mergeCell ref="A14:T14"/>
    <mergeCell ref="A17:T17"/>
    <mergeCell ref="B20:U20"/>
    <mergeCell ref="D167:R167"/>
  </mergeCells>
  <phoneticPr fontId="4" type="noConversion"/>
  <pageMargins left="0.7" right="0.7" top="0.75" bottom="0.75" header="0.3" footer="0.3"/>
  <pageSetup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C2FBA-28DF-480C-BE90-A7C1680186F7}">
  <dimension ref="F4:H152"/>
  <sheetViews>
    <sheetView workbookViewId="0">
      <selection activeCell="H4" sqref="H4:H152"/>
    </sheetView>
  </sheetViews>
  <sheetFormatPr baseColWidth="10" defaultRowHeight="14.4" x14ac:dyDescent="0.3"/>
  <cols>
    <col min="6" max="6" width="18.88671875" customWidth="1"/>
    <col min="7" max="7" width="14.44140625" customWidth="1"/>
  </cols>
  <sheetData>
    <row r="4" spans="6:8" x14ac:dyDescent="0.3">
      <c r="F4" s="60">
        <v>45659</v>
      </c>
      <c r="G4" s="60">
        <v>45838</v>
      </c>
      <c r="H4" s="60">
        <v>45838</v>
      </c>
    </row>
    <row r="5" spans="6:8" x14ac:dyDescent="0.3">
      <c r="F5" s="60">
        <v>45659</v>
      </c>
      <c r="G5" s="60">
        <v>45688</v>
      </c>
      <c r="H5" s="60">
        <v>45688</v>
      </c>
    </row>
    <row r="6" spans="6:8" x14ac:dyDescent="0.3">
      <c r="F6" s="60">
        <v>45659</v>
      </c>
      <c r="G6" s="60">
        <v>46022</v>
      </c>
      <c r="H6" s="60">
        <v>42369</v>
      </c>
    </row>
    <row r="7" spans="6:8" x14ac:dyDescent="0.3">
      <c r="F7" s="60">
        <v>45665</v>
      </c>
      <c r="G7" s="60">
        <v>45838</v>
      </c>
      <c r="H7" s="60">
        <v>45838</v>
      </c>
    </row>
    <row r="8" spans="6:8" x14ac:dyDescent="0.3">
      <c r="F8" s="60">
        <v>45667</v>
      </c>
      <c r="G8" s="60">
        <v>46022</v>
      </c>
      <c r="H8" s="60">
        <v>46022</v>
      </c>
    </row>
    <row r="9" spans="6:8" x14ac:dyDescent="0.3">
      <c r="F9" s="60">
        <v>45672</v>
      </c>
      <c r="G9" s="60">
        <v>45747</v>
      </c>
      <c r="H9" s="60">
        <v>45747</v>
      </c>
    </row>
    <row r="10" spans="6:8" x14ac:dyDescent="0.3">
      <c r="F10" s="60">
        <v>45674</v>
      </c>
      <c r="G10" s="60">
        <v>45838</v>
      </c>
      <c r="H10" s="60">
        <v>45838</v>
      </c>
    </row>
    <row r="11" spans="6:8" x14ac:dyDescent="0.3">
      <c r="F11" s="60">
        <v>45694</v>
      </c>
      <c r="G11" s="60">
        <v>46022</v>
      </c>
      <c r="H11" s="60">
        <v>46022</v>
      </c>
    </row>
    <row r="12" spans="6:8" x14ac:dyDescent="0.3">
      <c r="F12" s="60">
        <v>45695</v>
      </c>
      <c r="G12" s="60">
        <v>46022</v>
      </c>
      <c r="H12" s="60">
        <v>46022</v>
      </c>
    </row>
    <row r="13" spans="6:8" x14ac:dyDescent="0.3">
      <c r="F13" s="60">
        <v>45695</v>
      </c>
      <c r="G13" s="60">
        <v>46021</v>
      </c>
      <c r="H13" s="60">
        <v>46021</v>
      </c>
    </row>
    <row r="14" spans="6:8" x14ac:dyDescent="0.3">
      <c r="F14" s="60">
        <v>45699</v>
      </c>
      <c r="G14" s="60">
        <v>45869</v>
      </c>
      <c r="H14" s="60">
        <v>45869</v>
      </c>
    </row>
    <row r="15" spans="6:8" x14ac:dyDescent="0.3">
      <c r="F15" s="60">
        <v>45699</v>
      </c>
      <c r="G15" s="60">
        <v>46022</v>
      </c>
      <c r="H15" s="60">
        <v>46022</v>
      </c>
    </row>
    <row r="16" spans="6:8" x14ac:dyDescent="0.3">
      <c r="F16" s="60">
        <v>45700</v>
      </c>
      <c r="G16" s="60">
        <v>45869</v>
      </c>
      <c r="H16" s="60">
        <v>45869</v>
      </c>
    </row>
    <row r="17" spans="6:8" x14ac:dyDescent="0.3">
      <c r="F17" s="60">
        <v>45700</v>
      </c>
      <c r="G17" s="60">
        <v>45869</v>
      </c>
      <c r="H17" s="60">
        <v>45869</v>
      </c>
    </row>
    <row r="18" spans="6:8" x14ac:dyDescent="0.3">
      <c r="F18" s="60">
        <v>45700</v>
      </c>
      <c r="G18" s="60">
        <v>45869</v>
      </c>
      <c r="H18" s="60">
        <v>45869</v>
      </c>
    </row>
    <row r="19" spans="6:8" x14ac:dyDescent="0.3">
      <c r="F19" s="60">
        <v>45700</v>
      </c>
      <c r="G19" s="60">
        <v>45869</v>
      </c>
      <c r="H19" s="60">
        <v>45869</v>
      </c>
    </row>
    <row r="20" spans="6:8" x14ac:dyDescent="0.3">
      <c r="F20" s="60">
        <v>45700</v>
      </c>
      <c r="G20" s="60">
        <v>45869</v>
      </c>
      <c r="H20" s="60">
        <v>45869</v>
      </c>
    </row>
    <row r="21" spans="6:8" x14ac:dyDescent="0.3">
      <c r="F21" s="60">
        <v>45700</v>
      </c>
      <c r="G21" s="60">
        <v>45869</v>
      </c>
      <c r="H21" s="60">
        <v>45869</v>
      </c>
    </row>
    <row r="22" spans="6:8" x14ac:dyDescent="0.3">
      <c r="F22" s="60">
        <v>45700</v>
      </c>
      <c r="G22" s="60">
        <v>45869</v>
      </c>
      <c r="H22" s="60">
        <v>45869</v>
      </c>
    </row>
    <row r="23" spans="6:8" x14ac:dyDescent="0.3">
      <c r="F23" s="60">
        <v>45700</v>
      </c>
      <c r="G23" s="60">
        <v>45869</v>
      </c>
      <c r="H23" s="60">
        <v>45869</v>
      </c>
    </row>
    <row r="24" spans="6:8" x14ac:dyDescent="0.3">
      <c r="F24" s="60">
        <v>45700</v>
      </c>
      <c r="G24" s="60">
        <v>45869</v>
      </c>
      <c r="H24" s="60">
        <v>45869</v>
      </c>
    </row>
    <row r="25" spans="6:8" x14ac:dyDescent="0.3">
      <c r="F25" s="60">
        <v>45700</v>
      </c>
      <c r="G25" s="60">
        <v>45869</v>
      </c>
      <c r="H25" s="60">
        <v>45869</v>
      </c>
    </row>
    <row r="26" spans="6:8" x14ac:dyDescent="0.3">
      <c r="F26" s="60">
        <v>45700</v>
      </c>
      <c r="G26" s="60">
        <v>45869</v>
      </c>
      <c r="H26" s="60">
        <v>45869</v>
      </c>
    </row>
    <row r="27" spans="6:8" x14ac:dyDescent="0.3">
      <c r="F27" s="60">
        <v>45705</v>
      </c>
      <c r="G27" s="60">
        <v>45869</v>
      </c>
      <c r="H27" s="60">
        <v>45869</v>
      </c>
    </row>
    <row r="28" spans="6:8" x14ac:dyDescent="0.3">
      <c r="F28" s="60">
        <v>45705</v>
      </c>
      <c r="G28" s="60">
        <v>45869</v>
      </c>
      <c r="H28" s="60">
        <v>45869</v>
      </c>
    </row>
    <row r="29" spans="6:8" x14ac:dyDescent="0.3">
      <c r="F29" s="60">
        <v>45705</v>
      </c>
      <c r="G29" s="60">
        <v>45869</v>
      </c>
      <c r="H29" s="60">
        <v>45869</v>
      </c>
    </row>
    <row r="30" spans="6:8" x14ac:dyDescent="0.3">
      <c r="F30" s="60">
        <v>45705</v>
      </c>
      <c r="G30" s="60">
        <v>45869</v>
      </c>
      <c r="H30" s="60">
        <v>45869</v>
      </c>
    </row>
    <row r="31" spans="6:8" x14ac:dyDescent="0.3">
      <c r="F31" s="60">
        <v>45705</v>
      </c>
      <c r="G31" s="60">
        <v>45869</v>
      </c>
      <c r="H31" s="60">
        <v>45869</v>
      </c>
    </row>
    <row r="32" spans="6:8" x14ac:dyDescent="0.3">
      <c r="F32" s="60">
        <v>45705</v>
      </c>
      <c r="G32" s="60">
        <v>45869</v>
      </c>
      <c r="H32" s="60">
        <v>45869</v>
      </c>
    </row>
    <row r="33" spans="6:8" x14ac:dyDescent="0.3">
      <c r="F33" s="60">
        <v>45705</v>
      </c>
      <c r="G33" s="60">
        <v>45869</v>
      </c>
      <c r="H33" s="60">
        <v>45869</v>
      </c>
    </row>
    <row r="34" spans="6:8" x14ac:dyDescent="0.3">
      <c r="F34" s="60">
        <v>45705</v>
      </c>
      <c r="G34" s="60">
        <v>45869</v>
      </c>
      <c r="H34" s="60">
        <v>45869</v>
      </c>
    </row>
    <row r="35" spans="6:8" x14ac:dyDescent="0.3">
      <c r="F35" s="60">
        <v>45705</v>
      </c>
      <c r="G35" s="60">
        <v>45869</v>
      </c>
      <c r="H35" s="60">
        <v>45869</v>
      </c>
    </row>
    <row r="36" spans="6:8" x14ac:dyDescent="0.3">
      <c r="F36" s="60">
        <v>45705</v>
      </c>
      <c r="G36" s="60">
        <v>45869</v>
      </c>
      <c r="H36" s="60">
        <v>45869</v>
      </c>
    </row>
    <row r="37" spans="6:8" x14ac:dyDescent="0.3">
      <c r="F37" s="60">
        <v>45705</v>
      </c>
      <c r="G37" s="60">
        <v>45869</v>
      </c>
      <c r="H37" s="60">
        <v>45869</v>
      </c>
    </row>
    <row r="38" spans="6:8" x14ac:dyDescent="0.3">
      <c r="F38" s="60">
        <v>45705</v>
      </c>
      <c r="G38" s="60">
        <v>46011</v>
      </c>
      <c r="H38" s="60">
        <v>46011</v>
      </c>
    </row>
    <row r="39" spans="6:8" x14ac:dyDescent="0.3">
      <c r="F39" s="60">
        <v>45705</v>
      </c>
      <c r="G39" s="60">
        <v>45869</v>
      </c>
      <c r="H39" s="60">
        <v>45869</v>
      </c>
    </row>
    <row r="40" spans="6:8" x14ac:dyDescent="0.3">
      <c r="F40" s="60">
        <v>45705</v>
      </c>
      <c r="G40" s="60">
        <v>45869</v>
      </c>
      <c r="H40" s="60">
        <v>45869</v>
      </c>
    </row>
    <row r="41" spans="6:8" x14ac:dyDescent="0.3">
      <c r="F41" s="60">
        <v>45705</v>
      </c>
      <c r="G41" s="60">
        <v>45869</v>
      </c>
      <c r="H41" s="60">
        <v>45869</v>
      </c>
    </row>
    <row r="42" spans="6:8" x14ac:dyDescent="0.3">
      <c r="F42" s="60">
        <v>45705</v>
      </c>
      <c r="G42" s="60">
        <v>45869</v>
      </c>
      <c r="H42" s="60">
        <v>45869</v>
      </c>
    </row>
    <row r="43" spans="6:8" x14ac:dyDescent="0.3">
      <c r="F43" s="60">
        <v>45705</v>
      </c>
      <c r="G43" s="60">
        <v>45869</v>
      </c>
      <c r="H43" s="60">
        <v>45869</v>
      </c>
    </row>
    <row r="44" spans="6:8" x14ac:dyDescent="0.3">
      <c r="F44" s="60">
        <v>45705</v>
      </c>
      <c r="G44" s="60">
        <v>45869</v>
      </c>
      <c r="H44" s="60">
        <v>45869</v>
      </c>
    </row>
    <row r="45" spans="6:8" x14ac:dyDescent="0.3">
      <c r="F45" s="60">
        <v>45708</v>
      </c>
      <c r="G45" s="60">
        <v>45869</v>
      </c>
      <c r="H45" s="60">
        <v>45869</v>
      </c>
    </row>
    <row r="46" spans="6:8" x14ac:dyDescent="0.3">
      <c r="F46" s="60">
        <v>45714</v>
      </c>
      <c r="G46" s="60">
        <v>45869</v>
      </c>
      <c r="H46" s="60">
        <v>45869</v>
      </c>
    </row>
    <row r="47" spans="6:8" x14ac:dyDescent="0.3">
      <c r="F47" s="60">
        <v>45714</v>
      </c>
      <c r="G47" s="60">
        <v>45869</v>
      </c>
      <c r="H47" s="60">
        <v>45869</v>
      </c>
    </row>
    <row r="48" spans="6:8" x14ac:dyDescent="0.3">
      <c r="F48" s="61">
        <v>45714</v>
      </c>
      <c r="G48" s="60">
        <v>45869</v>
      </c>
      <c r="H48" s="60">
        <v>45869</v>
      </c>
    </row>
    <row r="49" spans="6:8" x14ac:dyDescent="0.3">
      <c r="F49" s="60">
        <v>45714</v>
      </c>
      <c r="G49" s="60">
        <v>45869</v>
      </c>
      <c r="H49" s="60">
        <v>45869</v>
      </c>
    </row>
    <row r="50" spans="6:8" x14ac:dyDescent="0.3">
      <c r="F50" s="60">
        <v>45691</v>
      </c>
      <c r="G50" s="60">
        <v>46022</v>
      </c>
      <c r="H50" s="60">
        <v>46022</v>
      </c>
    </row>
    <row r="51" spans="6:8" x14ac:dyDescent="0.3">
      <c r="F51" s="60">
        <v>45691</v>
      </c>
      <c r="G51" s="60">
        <v>46022</v>
      </c>
      <c r="H51" s="60">
        <v>46022</v>
      </c>
    </row>
    <row r="52" spans="6:8" x14ac:dyDescent="0.3">
      <c r="F52" s="60">
        <v>45691</v>
      </c>
      <c r="G52" s="60">
        <v>46022</v>
      </c>
      <c r="H52" s="60">
        <v>46022</v>
      </c>
    </row>
    <row r="53" spans="6:8" x14ac:dyDescent="0.3">
      <c r="F53" s="60">
        <v>45721</v>
      </c>
      <c r="G53" s="60">
        <v>45869</v>
      </c>
      <c r="H53" s="60">
        <v>45869</v>
      </c>
    </row>
    <row r="54" spans="6:8" x14ac:dyDescent="0.3">
      <c r="F54" s="60">
        <v>45726</v>
      </c>
      <c r="G54" s="60">
        <v>45869</v>
      </c>
      <c r="H54" s="60">
        <v>45869</v>
      </c>
    </row>
    <row r="55" spans="6:8" x14ac:dyDescent="0.3">
      <c r="F55" s="60">
        <v>45726</v>
      </c>
      <c r="G55" s="60">
        <v>45869</v>
      </c>
      <c r="H55" s="60">
        <v>45869</v>
      </c>
    </row>
    <row r="56" spans="6:8" x14ac:dyDescent="0.3">
      <c r="F56" s="60">
        <v>45727</v>
      </c>
      <c r="G56" s="60">
        <v>45869</v>
      </c>
      <c r="H56" s="60">
        <v>45869</v>
      </c>
    </row>
    <row r="57" spans="6:8" x14ac:dyDescent="0.3">
      <c r="F57" s="60">
        <v>45727</v>
      </c>
      <c r="G57" s="60">
        <v>45869</v>
      </c>
      <c r="H57" s="60">
        <v>45869</v>
      </c>
    </row>
    <row r="58" spans="6:8" x14ac:dyDescent="0.3">
      <c r="F58" s="60">
        <v>45728</v>
      </c>
      <c r="G58" s="60">
        <v>45789</v>
      </c>
      <c r="H58" s="60">
        <v>45789</v>
      </c>
    </row>
    <row r="59" spans="6:8" x14ac:dyDescent="0.3">
      <c r="F59" s="60">
        <v>45369</v>
      </c>
      <c r="G59" s="60">
        <v>45430</v>
      </c>
      <c r="H59" s="60">
        <v>45430</v>
      </c>
    </row>
    <row r="60" spans="6:8" x14ac:dyDescent="0.3">
      <c r="F60" s="60">
        <v>45369</v>
      </c>
      <c r="G60" s="60">
        <v>45869</v>
      </c>
      <c r="H60" s="60">
        <v>45869</v>
      </c>
    </row>
    <row r="61" spans="6:8" x14ac:dyDescent="0.3">
      <c r="F61" s="60">
        <v>45369</v>
      </c>
      <c r="G61" s="60">
        <v>45869</v>
      </c>
      <c r="H61" s="60">
        <v>45869</v>
      </c>
    </row>
    <row r="62" spans="6:8" x14ac:dyDescent="0.3">
      <c r="F62" s="60">
        <v>45748</v>
      </c>
      <c r="G62" s="60">
        <v>46113</v>
      </c>
      <c r="H62" s="60">
        <v>46113</v>
      </c>
    </row>
    <row r="63" spans="6:8" x14ac:dyDescent="0.3">
      <c r="F63" s="60">
        <v>45748</v>
      </c>
      <c r="G63" s="60">
        <v>45869</v>
      </c>
      <c r="H63" s="60">
        <v>45869</v>
      </c>
    </row>
    <row r="64" spans="6:8" x14ac:dyDescent="0.3">
      <c r="F64" s="60">
        <v>45748</v>
      </c>
      <c r="G64" s="60">
        <v>45869</v>
      </c>
      <c r="H64" s="60">
        <v>45869</v>
      </c>
    </row>
    <row r="65" spans="6:8" x14ac:dyDescent="0.3">
      <c r="F65" s="60">
        <v>45748</v>
      </c>
      <c r="G65" s="60">
        <v>45869</v>
      </c>
      <c r="H65" s="60">
        <v>45869</v>
      </c>
    </row>
    <row r="66" spans="6:8" x14ac:dyDescent="0.3">
      <c r="F66" s="60">
        <v>45748</v>
      </c>
      <c r="G66" s="60">
        <v>45869</v>
      </c>
      <c r="H66" s="60">
        <v>45869</v>
      </c>
    </row>
    <row r="67" spans="6:8" x14ac:dyDescent="0.3">
      <c r="F67" s="60">
        <v>45749</v>
      </c>
      <c r="G67" s="60">
        <v>45869</v>
      </c>
      <c r="H67" s="60">
        <v>45869</v>
      </c>
    </row>
    <row r="68" spans="6:8" x14ac:dyDescent="0.3">
      <c r="F68" s="60">
        <v>45749</v>
      </c>
      <c r="G68" s="60">
        <v>46022</v>
      </c>
      <c r="H68" s="60">
        <v>46022</v>
      </c>
    </row>
    <row r="69" spans="6:8" x14ac:dyDescent="0.3">
      <c r="F69" s="60">
        <v>45779</v>
      </c>
      <c r="G69" s="60">
        <v>46022</v>
      </c>
      <c r="H69" s="60">
        <v>46022</v>
      </c>
    </row>
    <row r="70" spans="6:8" x14ac:dyDescent="0.3">
      <c r="F70" s="60">
        <v>45784</v>
      </c>
      <c r="G70" s="60">
        <v>45869</v>
      </c>
      <c r="H70" s="60">
        <v>45869</v>
      </c>
    </row>
    <row r="71" spans="6:8" x14ac:dyDescent="0.3">
      <c r="F71" s="60">
        <v>45784</v>
      </c>
      <c r="G71" s="60">
        <v>45869</v>
      </c>
      <c r="H71" s="60">
        <v>45869</v>
      </c>
    </row>
    <row r="72" spans="6:8" x14ac:dyDescent="0.3">
      <c r="F72" s="60">
        <v>45812</v>
      </c>
      <c r="G72" s="60">
        <v>45869</v>
      </c>
      <c r="H72" s="60">
        <v>45869</v>
      </c>
    </row>
    <row r="73" spans="6:8" x14ac:dyDescent="0.3">
      <c r="F73" s="60">
        <v>45842</v>
      </c>
      <c r="G73" s="60">
        <v>46022</v>
      </c>
      <c r="H73" s="60">
        <v>46022</v>
      </c>
    </row>
    <row r="74" spans="6:8" x14ac:dyDescent="0.3">
      <c r="F74" s="60">
        <v>45842</v>
      </c>
      <c r="G74" s="60">
        <v>46021</v>
      </c>
      <c r="H74" s="60">
        <v>46021</v>
      </c>
    </row>
    <row r="75" spans="6:8" x14ac:dyDescent="0.3">
      <c r="F75" s="60">
        <v>45842</v>
      </c>
      <c r="G75" s="60">
        <v>46022</v>
      </c>
      <c r="H75" s="60">
        <v>46022</v>
      </c>
    </row>
    <row r="76" spans="6:8" x14ac:dyDescent="0.3">
      <c r="F76" s="60">
        <v>45853</v>
      </c>
      <c r="G76" s="60">
        <v>46022</v>
      </c>
      <c r="H76" s="60">
        <v>46022</v>
      </c>
    </row>
    <row r="77" spans="6:8" x14ac:dyDescent="0.3">
      <c r="F77" s="60">
        <v>45853</v>
      </c>
      <c r="G77" s="60">
        <v>46022</v>
      </c>
      <c r="H77" s="60">
        <v>46022</v>
      </c>
    </row>
    <row r="78" spans="6:8" x14ac:dyDescent="0.3">
      <c r="F78" s="60">
        <v>45853</v>
      </c>
      <c r="G78" s="60">
        <v>46022</v>
      </c>
      <c r="H78" s="60">
        <v>46022</v>
      </c>
    </row>
    <row r="79" spans="6:8" x14ac:dyDescent="0.3">
      <c r="F79" s="62">
        <v>45873</v>
      </c>
      <c r="G79" s="60">
        <v>46022</v>
      </c>
      <c r="H79" s="60">
        <v>46022</v>
      </c>
    </row>
    <row r="80" spans="6:8" x14ac:dyDescent="0.3">
      <c r="F80" s="62">
        <v>45873</v>
      </c>
      <c r="G80" s="60">
        <v>46022</v>
      </c>
      <c r="H80" s="60">
        <v>46022</v>
      </c>
    </row>
    <row r="81" spans="6:8" x14ac:dyDescent="0.3">
      <c r="F81" s="62">
        <v>45873</v>
      </c>
      <c r="G81" s="60">
        <v>46021</v>
      </c>
      <c r="H81" s="60">
        <v>46021</v>
      </c>
    </row>
    <row r="82" spans="6:8" x14ac:dyDescent="0.3">
      <c r="F82" s="62">
        <v>45873</v>
      </c>
      <c r="G82" s="60">
        <v>46021</v>
      </c>
      <c r="H82" s="60">
        <v>46021</v>
      </c>
    </row>
    <row r="83" spans="6:8" x14ac:dyDescent="0.3">
      <c r="F83" s="62">
        <v>45873</v>
      </c>
      <c r="G83" s="60">
        <v>46022</v>
      </c>
      <c r="H83" s="60">
        <v>46022</v>
      </c>
    </row>
    <row r="84" spans="6:8" x14ac:dyDescent="0.3">
      <c r="F84" s="62">
        <v>45873</v>
      </c>
      <c r="G84" s="60">
        <v>46022</v>
      </c>
      <c r="H84" s="60">
        <v>46022</v>
      </c>
    </row>
    <row r="85" spans="6:8" x14ac:dyDescent="0.3">
      <c r="F85" s="62">
        <v>45873</v>
      </c>
      <c r="G85" s="60">
        <v>46021</v>
      </c>
      <c r="H85" s="60">
        <v>46021</v>
      </c>
    </row>
    <row r="86" spans="6:8" x14ac:dyDescent="0.3">
      <c r="F86" s="62">
        <v>45873</v>
      </c>
      <c r="G86" s="60">
        <v>46021</v>
      </c>
      <c r="H86" s="60">
        <v>46021</v>
      </c>
    </row>
    <row r="87" spans="6:8" x14ac:dyDescent="0.3">
      <c r="F87" s="62">
        <v>45873</v>
      </c>
      <c r="G87" s="60">
        <v>46021</v>
      </c>
      <c r="H87" s="60">
        <v>46021</v>
      </c>
    </row>
    <row r="88" spans="6:8" x14ac:dyDescent="0.3">
      <c r="F88" s="62">
        <v>45873</v>
      </c>
      <c r="G88" s="60">
        <v>46021</v>
      </c>
      <c r="H88" s="60">
        <v>46021</v>
      </c>
    </row>
    <row r="89" spans="6:8" x14ac:dyDescent="0.3">
      <c r="F89" s="62">
        <v>45873</v>
      </c>
      <c r="G89" s="60">
        <v>46021</v>
      </c>
      <c r="H89" s="60">
        <v>46021</v>
      </c>
    </row>
    <row r="90" spans="6:8" x14ac:dyDescent="0.3">
      <c r="F90" s="62">
        <v>45873</v>
      </c>
      <c r="G90" s="60">
        <v>45930</v>
      </c>
      <c r="H90" s="60">
        <v>45930</v>
      </c>
    </row>
    <row r="91" spans="6:8" x14ac:dyDescent="0.3">
      <c r="F91" s="62">
        <v>45873</v>
      </c>
      <c r="G91" s="60">
        <v>46021</v>
      </c>
      <c r="H91" s="60">
        <v>46021</v>
      </c>
    </row>
    <row r="92" spans="6:8" x14ac:dyDescent="0.3">
      <c r="F92" s="62">
        <v>45873</v>
      </c>
      <c r="G92" s="60">
        <v>46021</v>
      </c>
      <c r="H92" s="60">
        <v>46021</v>
      </c>
    </row>
    <row r="93" spans="6:8" x14ac:dyDescent="0.3">
      <c r="F93" s="62">
        <v>45873</v>
      </c>
      <c r="G93" s="60">
        <v>46021</v>
      </c>
      <c r="H93" s="60">
        <v>46021</v>
      </c>
    </row>
    <row r="94" spans="6:8" x14ac:dyDescent="0.3">
      <c r="F94" s="62">
        <v>45873</v>
      </c>
      <c r="G94" s="60">
        <v>46021</v>
      </c>
      <c r="H94" s="60">
        <v>46021</v>
      </c>
    </row>
    <row r="95" spans="6:8" x14ac:dyDescent="0.3">
      <c r="F95" s="62">
        <v>45873</v>
      </c>
      <c r="G95" s="60">
        <v>46021</v>
      </c>
      <c r="H95" s="60">
        <v>46021</v>
      </c>
    </row>
    <row r="96" spans="6:8" x14ac:dyDescent="0.3">
      <c r="F96" s="62">
        <v>45873</v>
      </c>
      <c r="G96" s="60">
        <v>46021</v>
      </c>
      <c r="H96" s="60">
        <v>46021</v>
      </c>
    </row>
    <row r="97" spans="6:8" x14ac:dyDescent="0.3">
      <c r="F97" s="62">
        <v>45873</v>
      </c>
      <c r="G97" s="60">
        <v>46021</v>
      </c>
      <c r="H97" s="60">
        <v>46021</v>
      </c>
    </row>
    <row r="98" spans="6:8" x14ac:dyDescent="0.3">
      <c r="F98" s="62">
        <v>45873</v>
      </c>
      <c r="G98" s="60">
        <v>46021</v>
      </c>
      <c r="H98" s="60">
        <v>46021</v>
      </c>
    </row>
    <row r="99" spans="6:8" x14ac:dyDescent="0.3">
      <c r="F99" s="62">
        <v>45873</v>
      </c>
      <c r="G99" s="60">
        <v>46021</v>
      </c>
      <c r="H99" s="60">
        <v>46021</v>
      </c>
    </row>
    <row r="100" spans="6:8" x14ac:dyDescent="0.3">
      <c r="F100" s="62">
        <v>45873</v>
      </c>
      <c r="G100" s="60">
        <v>46021</v>
      </c>
      <c r="H100" s="60">
        <v>46021</v>
      </c>
    </row>
    <row r="101" spans="6:8" x14ac:dyDescent="0.3">
      <c r="F101" s="62">
        <v>45873</v>
      </c>
      <c r="G101" s="60">
        <v>46021</v>
      </c>
      <c r="H101" s="60">
        <v>46021</v>
      </c>
    </row>
    <row r="102" spans="6:8" x14ac:dyDescent="0.3">
      <c r="F102" s="62">
        <v>45873</v>
      </c>
      <c r="G102" s="60">
        <v>46021</v>
      </c>
      <c r="H102" s="60">
        <v>46021</v>
      </c>
    </row>
    <row r="103" spans="6:8" x14ac:dyDescent="0.3">
      <c r="F103" s="62">
        <v>45873</v>
      </c>
      <c r="G103" s="60">
        <v>46021</v>
      </c>
      <c r="H103" s="60">
        <v>46021</v>
      </c>
    </row>
    <row r="104" spans="6:8" x14ac:dyDescent="0.3">
      <c r="F104" s="62">
        <v>45873</v>
      </c>
      <c r="G104" s="60">
        <v>46021</v>
      </c>
      <c r="H104" s="60">
        <v>46021</v>
      </c>
    </row>
    <row r="105" spans="6:8" x14ac:dyDescent="0.3">
      <c r="F105" s="62">
        <v>45873</v>
      </c>
      <c r="G105" s="60">
        <v>46021</v>
      </c>
      <c r="H105" s="60">
        <v>46021</v>
      </c>
    </row>
    <row r="106" spans="6:8" x14ac:dyDescent="0.3">
      <c r="F106" s="62">
        <v>45873</v>
      </c>
      <c r="G106" s="60">
        <v>46021</v>
      </c>
      <c r="H106" s="60">
        <v>46021</v>
      </c>
    </row>
    <row r="107" spans="6:8" x14ac:dyDescent="0.3">
      <c r="F107" s="62">
        <v>45873</v>
      </c>
      <c r="G107" s="60">
        <v>46021</v>
      </c>
      <c r="H107" s="60">
        <v>46021</v>
      </c>
    </row>
    <row r="108" spans="6:8" x14ac:dyDescent="0.3">
      <c r="F108" s="62">
        <v>45873</v>
      </c>
      <c r="G108" s="60">
        <v>46021</v>
      </c>
      <c r="H108" s="60">
        <v>46021</v>
      </c>
    </row>
    <row r="109" spans="6:8" x14ac:dyDescent="0.3">
      <c r="F109" s="62">
        <v>45873</v>
      </c>
      <c r="G109" s="60">
        <v>46021</v>
      </c>
      <c r="H109" s="60">
        <v>46021</v>
      </c>
    </row>
    <row r="110" spans="6:8" x14ac:dyDescent="0.3">
      <c r="F110" s="62">
        <v>45873</v>
      </c>
      <c r="G110" s="60">
        <v>46021</v>
      </c>
      <c r="H110" s="60">
        <v>46021</v>
      </c>
    </row>
    <row r="111" spans="6:8" x14ac:dyDescent="0.3">
      <c r="F111" s="62">
        <v>45875</v>
      </c>
      <c r="G111" s="60">
        <v>46021</v>
      </c>
      <c r="H111" s="60">
        <v>46021</v>
      </c>
    </row>
    <row r="112" spans="6:8" x14ac:dyDescent="0.3">
      <c r="F112" s="62">
        <v>45875</v>
      </c>
      <c r="G112" s="60">
        <v>46021</v>
      </c>
      <c r="H112" s="60">
        <v>46021</v>
      </c>
    </row>
    <row r="113" spans="6:8" x14ac:dyDescent="0.3">
      <c r="F113" s="62">
        <v>45875</v>
      </c>
      <c r="G113" s="60">
        <v>46021</v>
      </c>
      <c r="H113" s="60">
        <v>46021</v>
      </c>
    </row>
    <row r="114" spans="6:8" x14ac:dyDescent="0.3">
      <c r="F114" s="62">
        <v>45875</v>
      </c>
      <c r="G114" s="60">
        <v>46021</v>
      </c>
      <c r="H114" s="60">
        <v>46021</v>
      </c>
    </row>
    <row r="115" spans="6:8" x14ac:dyDescent="0.3">
      <c r="F115" s="62">
        <v>45875</v>
      </c>
      <c r="G115" s="60">
        <v>46021</v>
      </c>
      <c r="H115" s="60">
        <v>46021</v>
      </c>
    </row>
    <row r="116" spans="6:8" x14ac:dyDescent="0.3">
      <c r="F116" s="62">
        <v>45875</v>
      </c>
      <c r="G116" s="60">
        <v>46021</v>
      </c>
      <c r="H116" s="60">
        <v>46021</v>
      </c>
    </row>
    <row r="117" spans="6:8" x14ac:dyDescent="0.3">
      <c r="F117" s="62">
        <v>45875</v>
      </c>
      <c r="G117" s="60">
        <v>46021</v>
      </c>
      <c r="H117" s="60">
        <v>46021</v>
      </c>
    </row>
    <row r="118" spans="6:8" x14ac:dyDescent="0.3">
      <c r="F118" s="62">
        <v>45875</v>
      </c>
      <c r="G118" s="60">
        <v>46021</v>
      </c>
      <c r="H118" s="60">
        <v>46021</v>
      </c>
    </row>
    <row r="119" spans="6:8" x14ac:dyDescent="0.3">
      <c r="F119" s="62">
        <v>45875</v>
      </c>
      <c r="G119" s="60">
        <v>46021</v>
      </c>
      <c r="H119" s="60">
        <v>46021</v>
      </c>
    </row>
    <row r="120" spans="6:8" x14ac:dyDescent="0.3">
      <c r="F120" s="62">
        <v>45875</v>
      </c>
      <c r="G120" s="60">
        <v>46021</v>
      </c>
      <c r="H120" s="60">
        <v>46021</v>
      </c>
    </row>
    <row r="121" spans="6:8" x14ac:dyDescent="0.3">
      <c r="F121" s="62">
        <v>45875</v>
      </c>
      <c r="G121" s="60">
        <v>46021</v>
      </c>
      <c r="H121" s="60">
        <v>46021</v>
      </c>
    </row>
    <row r="122" spans="6:8" x14ac:dyDescent="0.3">
      <c r="F122" s="62">
        <v>45875</v>
      </c>
      <c r="G122" s="60">
        <v>46021</v>
      </c>
      <c r="H122" s="60">
        <v>46021</v>
      </c>
    </row>
    <row r="123" spans="6:8" x14ac:dyDescent="0.3">
      <c r="F123" s="62">
        <v>45875</v>
      </c>
      <c r="G123" s="60">
        <v>46021</v>
      </c>
      <c r="H123" s="60">
        <v>46021</v>
      </c>
    </row>
    <row r="124" spans="6:8" x14ac:dyDescent="0.3">
      <c r="F124" s="62">
        <v>45875</v>
      </c>
      <c r="G124" s="60">
        <v>46021</v>
      </c>
      <c r="H124" s="60">
        <v>46021</v>
      </c>
    </row>
    <row r="125" spans="6:8" x14ac:dyDescent="0.3">
      <c r="F125" s="62">
        <v>45875</v>
      </c>
      <c r="G125" s="60">
        <v>46021</v>
      </c>
      <c r="H125" s="60">
        <v>46021</v>
      </c>
    </row>
    <row r="126" spans="6:8" x14ac:dyDescent="0.3">
      <c r="F126" s="62">
        <v>45875</v>
      </c>
      <c r="G126" s="60">
        <v>46021</v>
      </c>
      <c r="H126" s="60">
        <v>46021</v>
      </c>
    </row>
    <row r="127" spans="6:8" x14ac:dyDescent="0.3">
      <c r="F127" s="62">
        <v>45881</v>
      </c>
      <c r="G127" s="60">
        <v>46021</v>
      </c>
      <c r="H127" s="60">
        <v>46021</v>
      </c>
    </row>
    <row r="128" spans="6:8" x14ac:dyDescent="0.3">
      <c r="F128" s="62">
        <v>45883</v>
      </c>
      <c r="G128" s="60">
        <v>46021</v>
      </c>
      <c r="H128" s="60">
        <v>46021</v>
      </c>
    </row>
    <row r="129" spans="6:8" x14ac:dyDescent="0.3">
      <c r="F129" s="62">
        <v>45901</v>
      </c>
      <c r="G129" s="60">
        <v>46021</v>
      </c>
      <c r="H129" s="60">
        <v>46021</v>
      </c>
    </row>
    <row r="130" spans="6:8" x14ac:dyDescent="0.3">
      <c r="F130" s="62">
        <v>45901</v>
      </c>
      <c r="G130" s="60">
        <v>46021</v>
      </c>
      <c r="H130" s="60">
        <v>46021</v>
      </c>
    </row>
    <row r="131" spans="6:8" x14ac:dyDescent="0.3">
      <c r="F131" s="62">
        <v>45931</v>
      </c>
      <c r="G131" s="60">
        <v>46021</v>
      </c>
      <c r="H131" s="60">
        <v>46021</v>
      </c>
    </row>
    <row r="132" spans="6:8" x14ac:dyDescent="0.3">
      <c r="F132" s="62">
        <v>45931</v>
      </c>
      <c r="G132" s="60">
        <v>46021</v>
      </c>
      <c r="H132" s="60">
        <v>46021</v>
      </c>
    </row>
    <row r="133" spans="6:8" x14ac:dyDescent="0.3">
      <c r="F133" s="62">
        <v>45932</v>
      </c>
      <c r="G133" s="60">
        <v>45961</v>
      </c>
      <c r="H133" s="60">
        <v>45961</v>
      </c>
    </row>
    <row r="134" spans="6:8" x14ac:dyDescent="0.3">
      <c r="F134" s="62">
        <v>45995</v>
      </c>
      <c r="G134" s="60">
        <v>46021</v>
      </c>
      <c r="H134" s="60">
        <v>46021</v>
      </c>
    </row>
    <row r="135" spans="6:8" x14ac:dyDescent="0.3">
      <c r="F135" s="62">
        <v>45965</v>
      </c>
      <c r="G135" s="60">
        <v>46021</v>
      </c>
      <c r="H135" s="60">
        <v>46021</v>
      </c>
    </row>
    <row r="136" spans="6:8" x14ac:dyDescent="0.3">
      <c r="F136" s="62">
        <v>45966</v>
      </c>
      <c r="G136" s="60">
        <v>46021</v>
      </c>
      <c r="H136" s="60">
        <v>46021</v>
      </c>
    </row>
    <row r="137" spans="6:8" x14ac:dyDescent="0.3">
      <c r="F137" s="62">
        <v>46332</v>
      </c>
      <c r="G137" s="60">
        <v>46021</v>
      </c>
      <c r="H137" s="60">
        <v>46021</v>
      </c>
    </row>
    <row r="138" spans="6:8" x14ac:dyDescent="0.3">
      <c r="F138" s="62">
        <v>46333</v>
      </c>
      <c r="G138" s="60">
        <v>46021</v>
      </c>
      <c r="H138" s="60">
        <v>46021</v>
      </c>
    </row>
    <row r="139" spans="6:8" x14ac:dyDescent="0.3">
      <c r="F139" s="62">
        <v>46333</v>
      </c>
      <c r="G139" s="60">
        <v>46142</v>
      </c>
      <c r="H139" s="60">
        <v>46142</v>
      </c>
    </row>
    <row r="140" spans="6:8" x14ac:dyDescent="0.3">
      <c r="F140" s="62">
        <v>46333</v>
      </c>
      <c r="G140" s="60">
        <v>46142</v>
      </c>
      <c r="H140" s="60">
        <v>46142</v>
      </c>
    </row>
    <row r="141" spans="6:8" x14ac:dyDescent="0.3">
      <c r="F141" s="62">
        <v>46333</v>
      </c>
      <c r="G141" s="60">
        <v>46142</v>
      </c>
      <c r="H141" s="60">
        <v>46142</v>
      </c>
    </row>
    <row r="142" spans="6:8" x14ac:dyDescent="0.3">
      <c r="F142" s="62">
        <v>46333</v>
      </c>
      <c r="G142" s="60">
        <v>46142</v>
      </c>
      <c r="H142" s="60">
        <v>46142</v>
      </c>
    </row>
    <row r="143" spans="6:8" x14ac:dyDescent="0.3">
      <c r="F143" s="62">
        <v>46334</v>
      </c>
      <c r="G143" s="60">
        <v>46142</v>
      </c>
      <c r="H143" s="60">
        <v>46142</v>
      </c>
    </row>
    <row r="144" spans="6:8" x14ac:dyDescent="0.3">
      <c r="F144" s="62">
        <v>46336</v>
      </c>
      <c r="G144" s="60">
        <v>46386</v>
      </c>
      <c r="H144" s="60">
        <v>46386</v>
      </c>
    </row>
    <row r="145" spans="6:8" x14ac:dyDescent="0.3">
      <c r="F145" s="62">
        <v>45993</v>
      </c>
      <c r="G145" s="60">
        <v>46021</v>
      </c>
      <c r="H145" s="60">
        <v>46021</v>
      </c>
    </row>
    <row r="146" spans="6:8" x14ac:dyDescent="0.3">
      <c r="F146" s="62">
        <v>46359</v>
      </c>
      <c r="G146" s="60">
        <v>46021</v>
      </c>
      <c r="H146" s="60">
        <v>46021</v>
      </c>
    </row>
    <row r="147" spans="6:8" x14ac:dyDescent="0.3">
      <c r="F147" s="62">
        <v>45994</v>
      </c>
      <c r="G147" s="60">
        <v>46021</v>
      </c>
      <c r="H147" s="60">
        <v>46021</v>
      </c>
    </row>
    <row r="148" spans="6:8" x14ac:dyDescent="0.3">
      <c r="F148" s="62">
        <v>45994</v>
      </c>
      <c r="G148" s="60">
        <v>46021</v>
      </c>
      <c r="H148" s="60">
        <v>46021</v>
      </c>
    </row>
    <row r="149" spans="6:8" x14ac:dyDescent="0.3">
      <c r="F149" s="62">
        <v>46365</v>
      </c>
      <c r="G149" s="60">
        <v>46021</v>
      </c>
      <c r="H149" s="60">
        <v>46021</v>
      </c>
    </row>
    <row r="150" spans="6:8" x14ac:dyDescent="0.3">
      <c r="F150" s="62">
        <v>46365</v>
      </c>
      <c r="G150" s="60">
        <v>46021</v>
      </c>
      <c r="H150" s="60">
        <v>46021</v>
      </c>
    </row>
    <row r="151" spans="6:8" x14ac:dyDescent="0.3">
      <c r="F151" s="62">
        <v>46366</v>
      </c>
      <c r="G151" s="60">
        <v>46021</v>
      </c>
      <c r="H151" s="60">
        <v>46021</v>
      </c>
    </row>
    <row r="152" spans="6:8" x14ac:dyDescent="0.3">
      <c r="F152" s="62">
        <v>46008</v>
      </c>
      <c r="G152" s="60">
        <v>46022</v>
      </c>
      <c r="H152" s="60">
        <v>46022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CONTRATOS </vt:lpstr>
      <vt:lpstr>Hoja2</vt:lpstr>
      <vt:lpstr>'CONTRATOS '!_Hlk209515456</vt:lpstr>
      <vt:lpstr>'CONTRATOS '!_Hlk43209384</vt:lpstr>
      <vt:lpstr>'CONTRATOS '!_Hlk530649976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Castro Valencia</dc:creator>
  <cp:lastModifiedBy>Catalina Murillo</cp:lastModifiedBy>
  <cp:lastPrinted>2025-02-03T19:29:31Z</cp:lastPrinted>
  <dcterms:created xsi:type="dcterms:W3CDTF">2024-03-05T13:34:37Z</dcterms:created>
  <dcterms:modified xsi:type="dcterms:W3CDTF">2026-07-24T14:19:31Z</dcterms:modified>
</cp:coreProperties>
</file>